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Y DATA\SAP XEP 2025\AN GIANG\SAP XEP TINH\DE AN XA AN GIANG KIEN GIANG\"/>
    </mc:Choice>
  </mc:AlternateContent>
  <bookViews>
    <workbookView xWindow="-120" yWindow="-120" windowWidth="29040" windowHeight="15720" tabRatio="454" firstSheet="2" activeTab="2"/>
  </bookViews>
  <sheets>
    <sheet name="Phu luc 2.1" sheetId="18" state="hidden" r:id="rId1"/>
    <sheet name="Phu luc 2.2" sheetId="16" state="hidden" r:id="rId2"/>
    <sheet name="Phụ lục 2.3" sheetId="14" r:id="rId3"/>
    <sheet name="Phụ lục 2.4" sheetId="15" state="hidden" r:id="rId4"/>
    <sheet name="Phu luc 2.5" sheetId="17" state="hidden" r:id="rId5"/>
    <sheet name="Phu luc 2.6" sheetId="19" state="hidden" r:id="rId6"/>
    <sheet name="a" sheetId="1" state="hidden" r:id="rId7"/>
    <sheet name="Sheet2" sheetId="12" state="hidden" r:id="rId8"/>
  </sheets>
  <definedNames>
    <definedName name="_xlnm._FilterDatabase" localSheetId="0" hidden="1">'Phu luc 2.1'!$A$5:$J$8</definedName>
    <definedName name="chuong_pl_2_name" localSheetId="6">a!$A$3</definedName>
    <definedName name="_xlnm.Print_Area" localSheetId="2">'Phụ lục 2.3'!$A$1:$K$168</definedName>
    <definedName name="_xlnm.Print_Area" localSheetId="4">'Phu luc 2.5'!$A$1:$N$398</definedName>
    <definedName name="_xlnm.Print_Titles" localSheetId="0">'Phu luc 2.1'!$5:$8</definedName>
    <definedName name="_xlnm.Print_Titles" localSheetId="2">'Phụ lục 2.3'!$6:$7</definedName>
    <definedName name="_xlnm.Print_Titles" localSheetId="4">'Phu luc 2.5'!$5:$6</definedName>
    <definedName name="_xlnm.Print_Titles" localSheetId="5">'Phu luc 2.6'!$5:$6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3" i="19" l="1"/>
  <c r="K75" i="19" s="1"/>
  <c r="J63" i="19"/>
  <c r="J75" i="19" s="1"/>
  <c r="I63" i="19"/>
  <c r="I75" i="19" s="1"/>
  <c r="H63" i="19"/>
  <c r="G63" i="19"/>
  <c r="F63" i="19"/>
  <c r="E63" i="19"/>
  <c r="D63" i="19"/>
  <c r="C63" i="19"/>
  <c r="H8" i="19"/>
  <c r="H75" i="19" s="1"/>
  <c r="G8" i="19"/>
  <c r="G75" i="19" s="1"/>
  <c r="F8" i="19"/>
  <c r="F75" i="19" s="1"/>
  <c r="E8" i="19"/>
  <c r="E75" i="19" s="1"/>
  <c r="D8" i="19"/>
  <c r="D75" i="19" s="1"/>
  <c r="C8" i="19"/>
  <c r="C75" i="19" s="1"/>
  <c r="N199" i="17"/>
  <c r="M199" i="17"/>
  <c r="L199" i="17"/>
  <c r="K199" i="17"/>
  <c r="J199" i="17"/>
  <c r="I199" i="17"/>
  <c r="H199" i="17"/>
  <c r="G199" i="17"/>
  <c r="F199" i="17"/>
  <c r="E199" i="17"/>
  <c r="D199" i="17"/>
  <c r="D198" i="17" s="1"/>
  <c r="C199" i="17"/>
  <c r="C198" i="17" s="1"/>
  <c r="N198" i="17"/>
  <c r="M198" i="17"/>
  <c r="L198" i="17"/>
  <c r="K198" i="17"/>
  <c r="J198" i="17"/>
  <c r="I198" i="17"/>
  <c r="H198" i="17"/>
  <c r="G198" i="17"/>
  <c r="F198" i="17"/>
  <c r="E198" i="17"/>
  <c r="N194" i="17"/>
  <c r="M194" i="17"/>
  <c r="L194" i="17"/>
  <c r="K194" i="17"/>
  <c r="J194" i="17"/>
  <c r="I194" i="17"/>
  <c r="H194" i="17"/>
  <c r="G194" i="17"/>
  <c r="F194" i="17"/>
  <c r="E194" i="17"/>
  <c r="D194" i="17"/>
  <c r="C194" i="17"/>
  <c r="N179" i="17"/>
  <c r="M179" i="17"/>
  <c r="M178" i="17" s="1"/>
  <c r="L179" i="17"/>
  <c r="K179" i="17"/>
  <c r="K178" i="17" s="1"/>
  <c r="J179" i="17"/>
  <c r="J178" i="17" s="1"/>
  <c r="I179" i="17"/>
  <c r="I178" i="17" s="1"/>
  <c r="H179" i="17"/>
  <c r="H178" i="17" s="1"/>
  <c r="G179" i="17"/>
  <c r="G178" i="17" s="1"/>
  <c r="F179" i="17"/>
  <c r="E179" i="17"/>
  <c r="E178" i="17" s="1"/>
  <c r="D179" i="17"/>
  <c r="D178" i="17" s="1"/>
  <c r="C179" i="17"/>
  <c r="C178" i="17" s="1"/>
  <c r="L178" i="17"/>
  <c r="F178" i="17"/>
  <c r="N174" i="17"/>
  <c r="M174" i="17"/>
  <c r="L174" i="17"/>
  <c r="K174" i="17"/>
  <c r="J174" i="17"/>
  <c r="I174" i="17"/>
  <c r="H174" i="17"/>
  <c r="G174" i="17"/>
  <c r="F174" i="17"/>
  <c r="E174" i="17"/>
  <c r="D174" i="17"/>
  <c r="C174" i="17"/>
  <c r="N158" i="17"/>
  <c r="N157" i="17" s="1"/>
  <c r="M158" i="17"/>
  <c r="M157" i="17" s="1"/>
  <c r="L158" i="17"/>
  <c r="L157" i="17" s="1"/>
  <c r="K158" i="17"/>
  <c r="K157" i="17" s="1"/>
  <c r="J158" i="17"/>
  <c r="J157" i="17" s="1"/>
  <c r="I158" i="17"/>
  <c r="I157" i="17" s="1"/>
  <c r="H158" i="17"/>
  <c r="H157" i="17" s="1"/>
  <c r="G158" i="17"/>
  <c r="G157" i="17" s="1"/>
  <c r="F158" i="17"/>
  <c r="F157" i="17" s="1"/>
  <c r="E158" i="17"/>
  <c r="E157" i="17" s="1"/>
  <c r="D158" i="17"/>
  <c r="D157" i="17" s="1"/>
  <c r="C158" i="17"/>
  <c r="C157" i="17" s="1"/>
  <c r="N154" i="17"/>
  <c r="M154" i="17"/>
  <c r="L154" i="17"/>
  <c r="K154" i="17"/>
  <c r="J154" i="17"/>
  <c r="I154" i="17"/>
  <c r="H154" i="17"/>
  <c r="G154" i="17"/>
  <c r="F154" i="17"/>
  <c r="E154" i="17"/>
  <c r="D154" i="17"/>
  <c r="C154" i="17"/>
  <c r="N142" i="17"/>
  <c r="M142" i="17"/>
  <c r="L142" i="17"/>
  <c r="K142" i="17"/>
  <c r="K141" i="17" s="1"/>
  <c r="J142" i="17"/>
  <c r="J141" i="17" s="1"/>
  <c r="I142" i="17"/>
  <c r="I141" i="17" s="1"/>
  <c r="H142" i="17"/>
  <c r="H141" i="17" s="1"/>
  <c r="G142" i="17"/>
  <c r="F142" i="17"/>
  <c r="E142" i="17"/>
  <c r="E141" i="17" s="1"/>
  <c r="D142" i="17"/>
  <c r="D141" i="17" s="1"/>
  <c r="C142" i="17"/>
  <c r="C141" i="17" s="1"/>
  <c r="N141" i="17"/>
  <c r="M141" i="17"/>
  <c r="L141" i="17"/>
  <c r="F141" i="17"/>
  <c r="N137" i="17"/>
  <c r="M137" i="17"/>
  <c r="L137" i="17"/>
  <c r="K137" i="17"/>
  <c r="J137" i="17"/>
  <c r="I137" i="17"/>
  <c r="H137" i="17"/>
  <c r="G137" i="17"/>
  <c r="F137" i="17"/>
  <c r="E137" i="17"/>
  <c r="D137" i="17"/>
  <c r="C137" i="17"/>
  <c r="N124" i="17"/>
  <c r="M124" i="17"/>
  <c r="L124" i="17"/>
  <c r="L123" i="17" s="1"/>
  <c r="K124" i="17"/>
  <c r="J124" i="17"/>
  <c r="J123" i="17" s="1"/>
  <c r="I124" i="17"/>
  <c r="I123" i="17" s="1"/>
  <c r="H124" i="17"/>
  <c r="H123" i="17" s="1"/>
  <c r="G124" i="17"/>
  <c r="G123" i="17" s="1"/>
  <c r="F124" i="17"/>
  <c r="F123" i="17" s="1"/>
  <c r="E124" i="17"/>
  <c r="D124" i="17"/>
  <c r="D123" i="17" s="1"/>
  <c r="C124" i="17"/>
  <c r="C123" i="17" s="1"/>
  <c r="N123" i="17"/>
  <c r="M123" i="17"/>
  <c r="K123" i="17"/>
  <c r="E123" i="17"/>
  <c r="N115" i="17"/>
  <c r="M115" i="17"/>
  <c r="L115" i="17"/>
  <c r="K115" i="17"/>
  <c r="J115" i="17"/>
  <c r="I115" i="17"/>
  <c r="H115" i="17"/>
  <c r="G115" i="17"/>
  <c r="F115" i="17"/>
  <c r="E115" i="17"/>
  <c r="D115" i="17"/>
  <c r="C115" i="17"/>
  <c r="N107" i="17"/>
  <c r="M107" i="17"/>
  <c r="L107" i="17"/>
  <c r="K107" i="17"/>
  <c r="J107" i="17"/>
  <c r="I107" i="17"/>
  <c r="I106" i="17" s="1"/>
  <c r="H107" i="17"/>
  <c r="H106" i="17" s="1"/>
  <c r="G107" i="17"/>
  <c r="G106" i="17" s="1"/>
  <c r="F107" i="17"/>
  <c r="F106" i="17" s="1"/>
  <c r="E107" i="17"/>
  <c r="E106" i="17" s="1"/>
  <c r="D107" i="17"/>
  <c r="D106" i="17" s="1"/>
  <c r="C107" i="17"/>
  <c r="C106" i="17" s="1"/>
  <c r="N106" i="17"/>
  <c r="M106" i="17"/>
  <c r="L106" i="17"/>
  <c r="K106" i="17"/>
  <c r="J106" i="17"/>
  <c r="N103" i="17"/>
  <c r="M103" i="17"/>
  <c r="L103" i="17"/>
  <c r="K103" i="17"/>
  <c r="J103" i="17"/>
  <c r="I103" i="17"/>
  <c r="H103" i="17"/>
  <c r="G103" i="17"/>
  <c r="F103" i="17"/>
  <c r="E103" i="17"/>
  <c r="D103" i="17"/>
  <c r="C103" i="17"/>
  <c r="N91" i="17"/>
  <c r="N90" i="17" s="1"/>
  <c r="M91" i="17"/>
  <c r="M90" i="17" s="1"/>
  <c r="L91" i="17"/>
  <c r="K91" i="17"/>
  <c r="K90" i="17" s="1"/>
  <c r="J91" i="17"/>
  <c r="J90" i="17" s="1"/>
  <c r="I91" i="17"/>
  <c r="I90" i="17" s="1"/>
  <c r="H91" i="17"/>
  <c r="H90" i="17" s="1"/>
  <c r="G91" i="17"/>
  <c r="G90" i="17" s="1"/>
  <c r="F91" i="17"/>
  <c r="E91" i="17"/>
  <c r="E90" i="17" s="1"/>
  <c r="D91" i="17"/>
  <c r="D90" i="17" s="1"/>
  <c r="C91" i="17"/>
  <c r="C90" i="17" s="1"/>
  <c r="L90" i="17"/>
  <c r="F90" i="17"/>
  <c r="N87" i="17"/>
  <c r="M87" i="17"/>
  <c r="L87" i="17"/>
  <c r="K87" i="17"/>
  <c r="J87" i="17"/>
  <c r="I87" i="17"/>
  <c r="H87" i="17"/>
  <c r="G87" i="17"/>
  <c r="F87" i="17"/>
  <c r="E87" i="17"/>
  <c r="D87" i="17"/>
  <c r="C87" i="17"/>
  <c r="N70" i="17"/>
  <c r="N69" i="17" s="1"/>
  <c r="M70" i="17"/>
  <c r="L70" i="17"/>
  <c r="K70" i="17"/>
  <c r="K69" i="17" s="1"/>
  <c r="J70" i="17"/>
  <c r="J69" i="17" s="1"/>
  <c r="I70" i="17"/>
  <c r="I69" i="17" s="1"/>
  <c r="H70" i="17"/>
  <c r="H69" i="17" s="1"/>
  <c r="G70" i="17"/>
  <c r="G69" i="17" s="1"/>
  <c r="F70" i="17"/>
  <c r="E70" i="17"/>
  <c r="E69" i="17" s="1"/>
  <c r="D70" i="17"/>
  <c r="D69" i="17" s="1"/>
  <c r="C70" i="17"/>
  <c r="C69" i="17" s="1"/>
  <c r="M69" i="17"/>
  <c r="L69" i="17"/>
  <c r="F69" i="17"/>
  <c r="N63" i="17"/>
  <c r="M63" i="17"/>
  <c r="L63" i="17"/>
  <c r="K63" i="17"/>
  <c r="J63" i="17"/>
  <c r="I63" i="17"/>
  <c r="H63" i="17"/>
  <c r="G63" i="17"/>
  <c r="F63" i="17"/>
  <c r="E63" i="17"/>
  <c r="D63" i="17"/>
  <c r="C63" i="17"/>
  <c r="N53" i="17"/>
  <c r="M53" i="17"/>
  <c r="L53" i="17"/>
  <c r="K53" i="17"/>
  <c r="J53" i="17"/>
  <c r="J52" i="17" s="1"/>
  <c r="I53" i="17"/>
  <c r="I52" i="17" s="1"/>
  <c r="H53" i="17"/>
  <c r="G53" i="17"/>
  <c r="G52" i="17" s="1"/>
  <c r="F53" i="17"/>
  <c r="F52" i="17" s="1"/>
  <c r="E53" i="17"/>
  <c r="E52" i="17" s="1"/>
  <c r="D53" i="17"/>
  <c r="D52" i="17" s="1"/>
  <c r="C53" i="17"/>
  <c r="C52" i="17" s="1"/>
  <c r="N52" i="17"/>
  <c r="M52" i="17"/>
  <c r="L52" i="17"/>
  <c r="K52" i="17"/>
  <c r="H52" i="17"/>
  <c r="N48" i="17"/>
  <c r="M48" i="17"/>
  <c r="L48" i="17"/>
  <c r="K48" i="17"/>
  <c r="J48" i="17"/>
  <c r="I48" i="17"/>
  <c r="H48" i="17"/>
  <c r="G48" i="17"/>
  <c r="F48" i="17"/>
  <c r="E48" i="17"/>
  <c r="D48" i="17"/>
  <c r="C48" i="17"/>
  <c r="N36" i="17"/>
  <c r="M36" i="17"/>
  <c r="L36" i="17"/>
  <c r="K36" i="17"/>
  <c r="K35" i="17" s="1"/>
  <c r="J36" i="17"/>
  <c r="J35" i="17" s="1"/>
  <c r="I36" i="17"/>
  <c r="I35" i="17" s="1"/>
  <c r="H36" i="17"/>
  <c r="H35" i="17" s="1"/>
  <c r="G36" i="17"/>
  <c r="G35" i="17" s="1"/>
  <c r="F36" i="17"/>
  <c r="F35" i="17" s="1"/>
  <c r="E36" i="17"/>
  <c r="E35" i="17" s="1"/>
  <c r="D36" i="17"/>
  <c r="D35" i="17" s="1"/>
  <c r="C36" i="17"/>
  <c r="C35" i="17" s="1"/>
  <c r="N35" i="17"/>
  <c r="M35" i="17"/>
  <c r="L35" i="17"/>
  <c r="N29" i="17"/>
  <c r="M29" i="17"/>
  <c r="L29" i="17"/>
  <c r="K29" i="17"/>
  <c r="J29" i="17"/>
  <c r="I29" i="17"/>
  <c r="H29" i="17"/>
  <c r="G29" i="17"/>
  <c r="F29" i="17"/>
  <c r="E29" i="17"/>
  <c r="D29" i="17"/>
  <c r="C29" i="17"/>
  <c r="N26" i="17"/>
  <c r="N25" i="17" s="1"/>
  <c r="M26" i="17"/>
  <c r="M25" i="17" s="1"/>
  <c r="L26" i="17"/>
  <c r="L25" i="17" s="1"/>
  <c r="K26" i="17"/>
  <c r="K25" i="17" s="1"/>
  <c r="J26" i="17"/>
  <c r="J25" i="17" s="1"/>
  <c r="I26" i="17"/>
  <c r="I25" i="17" s="1"/>
  <c r="H26" i="17"/>
  <c r="H25" i="17" s="1"/>
  <c r="G26" i="17"/>
  <c r="F26" i="17"/>
  <c r="E26" i="17"/>
  <c r="E25" i="17" s="1"/>
  <c r="D26" i="17"/>
  <c r="D25" i="17" s="1"/>
  <c r="C26" i="17"/>
  <c r="C25" i="17" s="1"/>
  <c r="G25" i="17"/>
  <c r="N14" i="17"/>
  <c r="M14" i="17"/>
  <c r="L14" i="17"/>
  <c r="K14" i="17"/>
  <c r="J14" i="17"/>
  <c r="I14" i="17"/>
  <c r="H14" i="17"/>
  <c r="G14" i="17"/>
  <c r="F14" i="17"/>
  <c r="E14" i="17"/>
  <c r="D14" i="17"/>
  <c r="C14" i="17"/>
  <c r="N11" i="17"/>
  <c r="N10" i="17" s="1"/>
  <c r="M11" i="17"/>
  <c r="L11" i="17"/>
  <c r="K11" i="17"/>
  <c r="J11" i="17"/>
  <c r="I11" i="17"/>
  <c r="H11" i="17"/>
  <c r="G11" i="17"/>
  <c r="F11" i="17"/>
  <c r="F10" i="17" s="1"/>
  <c r="E11" i="17"/>
  <c r="D11" i="17"/>
  <c r="D10" i="17" s="1"/>
  <c r="C11" i="17"/>
  <c r="C10" i="17" s="1"/>
  <c r="M10" i="17"/>
  <c r="L10" i="17"/>
  <c r="K10" i="17"/>
  <c r="J10" i="17"/>
  <c r="I10" i="17"/>
  <c r="H10" i="17"/>
  <c r="G10" i="17"/>
  <c r="E10" i="17"/>
  <c r="F128" i="19"/>
  <c r="F129" i="19"/>
  <c r="F130" i="19"/>
  <c r="F131" i="19"/>
  <c r="F132" i="19"/>
  <c r="F133" i="19"/>
  <c r="F134" i="19"/>
  <c r="F135" i="19"/>
  <c r="F136" i="19"/>
  <c r="F137" i="19"/>
  <c r="F138" i="19"/>
  <c r="F139" i="19"/>
  <c r="F140" i="19"/>
  <c r="F141" i="19"/>
  <c r="F127" i="19"/>
  <c r="D126" i="19"/>
  <c r="E126" i="19"/>
  <c r="G126" i="19"/>
  <c r="H126" i="19"/>
  <c r="C126" i="19"/>
  <c r="F25" i="17" l="1"/>
  <c r="F9" i="17" s="1"/>
  <c r="F211" i="17" s="1"/>
  <c r="G141" i="17"/>
  <c r="N178" i="17"/>
  <c r="N9" i="17" s="1"/>
  <c r="N211" i="17" s="1"/>
  <c r="L9" i="17"/>
  <c r="K9" i="17"/>
  <c r="M9" i="17"/>
  <c r="M211" i="17" s="1"/>
  <c r="G9" i="17"/>
  <c r="G211" i="17" s="1"/>
  <c r="H9" i="17"/>
  <c r="H211" i="17" s="1"/>
  <c r="E9" i="17"/>
  <c r="E211" i="17" s="1"/>
  <c r="K211" i="17"/>
  <c r="I9" i="17"/>
  <c r="L211" i="17"/>
  <c r="I211" i="17"/>
  <c r="D9" i="17"/>
  <c r="J9" i="17"/>
  <c r="J211" i="17" s="1"/>
  <c r="D211" i="17"/>
  <c r="C9" i="17"/>
  <c r="C211" i="17" s="1"/>
  <c r="F77" i="19"/>
  <c r="E77" i="19"/>
  <c r="D77" i="19"/>
  <c r="H77" i="19"/>
  <c r="G77" i="19"/>
  <c r="C77" i="19"/>
  <c r="F126" i="19"/>
  <c r="N396" i="17"/>
  <c r="M396" i="17"/>
  <c r="L396" i="17"/>
  <c r="K396" i="17"/>
  <c r="J396" i="17"/>
  <c r="I396" i="17"/>
  <c r="H396" i="17"/>
  <c r="G396" i="17"/>
  <c r="F396" i="17"/>
  <c r="E396" i="17"/>
  <c r="D396" i="17"/>
  <c r="C396" i="17"/>
  <c r="N394" i="17"/>
  <c r="M394" i="17"/>
  <c r="L394" i="17"/>
  <c r="K394" i="17"/>
  <c r="J394" i="17"/>
  <c r="I394" i="17"/>
  <c r="H394" i="17"/>
  <c r="G394" i="17"/>
  <c r="F394" i="17"/>
  <c r="E394" i="17"/>
  <c r="D394" i="17"/>
  <c r="C394" i="17"/>
  <c r="N375" i="17"/>
  <c r="N374" i="17" s="1"/>
  <c r="M375" i="17"/>
  <c r="L375" i="17"/>
  <c r="K375" i="17"/>
  <c r="K374" i="17" s="1"/>
  <c r="J375" i="17"/>
  <c r="I375" i="17"/>
  <c r="I374" i="17" s="1"/>
  <c r="H375" i="17"/>
  <c r="H374" i="17" s="1"/>
  <c r="G375" i="17"/>
  <c r="G374" i="17" s="1"/>
  <c r="F375" i="17"/>
  <c r="F374" i="17" s="1"/>
  <c r="E375" i="17"/>
  <c r="E374" i="17" s="1"/>
  <c r="D375" i="17"/>
  <c r="C375" i="17"/>
  <c r="C374" i="17" s="1"/>
  <c r="N372" i="17"/>
  <c r="M372" i="17"/>
  <c r="L372" i="17"/>
  <c r="K372" i="17"/>
  <c r="J372" i="17"/>
  <c r="I372" i="17"/>
  <c r="H372" i="17"/>
  <c r="G372" i="17"/>
  <c r="F372" i="17"/>
  <c r="E372" i="17"/>
  <c r="D372" i="17"/>
  <c r="C372" i="17"/>
  <c r="N361" i="17"/>
  <c r="M361" i="17"/>
  <c r="L361" i="17"/>
  <c r="L360" i="17" s="1"/>
  <c r="K361" i="17"/>
  <c r="K360" i="17" s="1"/>
  <c r="J361" i="17"/>
  <c r="J360" i="17" s="1"/>
  <c r="I361" i="17"/>
  <c r="I360" i="17" s="1"/>
  <c r="H361" i="17"/>
  <c r="H360" i="17" s="1"/>
  <c r="G361" i="17"/>
  <c r="G360" i="17" s="1"/>
  <c r="F361" i="17"/>
  <c r="E361" i="17"/>
  <c r="D361" i="17"/>
  <c r="C361" i="17"/>
  <c r="N358" i="17"/>
  <c r="M358" i="17"/>
  <c r="L358" i="17"/>
  <c r="K358" i="17"/>
  <c r="J358" i="17"/>
  <c r="I358" i="17"/>
  <c r="H358" i="17"/>
  <c r="G358" i="17"/>
  <c r="F358" i="17"/>
  <c r="E358" i="17"/>
  <c r="D358" i="17"/>
  <c r="C358" i="17"/>
  <c r="N350" i="17"/>
  <c r="M350" i="17"/>
  <c r="L350" i="17"/>
  <c r="K350" i="17"/>
  <c r="J350" i="17"/>
  <c r="I350" i="17"/>
  <c r="H350" i="17"/>
  <c r="G350" i="17"/>
  <c r="F350" i="17"/>
  <c r="E350" i="17"/>
  <c r="D350" i="17"/>
  <c r="C350" i="17"/>
  <c r="N342" i="17"/>
  <c r="M342" i="17"/>
  <c r="L342" i="17"/>
  <c r="K342" i="17"/>
  <c r="J342" i="17"/>
  <c r="I342" i="17"/>
  <c r="H342" i="17"/>
  <c r="G342" i="17"/>
  <c r="F342" i="17"/>
  <c r="E342" i="17"/>
  <c r="D342" i="17"/>
  <c r="C342" i="17"/>
  <c r="N340" i="17"/>
  <c r="M340" i="17"/>
  <c r="L340" i="17"/>
  <c r="K340" i="17"/>
  <c r="J340" i="17"/>
  <c r="I340" i="17"/>
  <c r="H340" i="17"/>
  <c r="G340" i="17"/>
  <c r="F340" i="17"/>
  <c r="E340" i="17"/>
  <c r="D340" i="17"/>
  <c r="C340" i="17"/>
  <c r="N329" i="17"/>
  <c r="N328" i="17" s="1"/>
  <c r="M329" i="17"/>
  <c r="M328" i="17" s="1"/>
  <c r="L329" i="17"/>
  <c r="K329" i="17"/>
  <c r="J329" i="17"/>
  <c r="J328" i="17" s="1"/>
  <c r="I329" i="17"/>
  <c r="I328" i="17" s="1"/>
  <c r="H329" i="17"/>
  <c r="G329" i="17"/>
  <c r="G328" i="17" s="1"/>
  <c r="F329" i="17"/>
  <c r="F328" i="17" s="1"/>
  <c r="E329" i="17"/>
  <c r="E328" i="17" s="1"/>
  <c r="D329" i="17"/>
  <c r="D328" i="17" s="1"/>
  <c r="C329" i="17"/>
  <c r="C328" i="17" s="1"/>
  <c r="N326" i="17"/>
  <c r="M326" i="17"/>
  <c r="L326" i="17"/>
  <c r="K326" i="17"/>
  <c r="J326" i="17"/>
  <c r="I326" i="17"/>
  <c r="H326" i="17"/>
  <c r="G326" i="17"/>
  <c r="F326" i="17"/>
  <c r="E326" i="17"/>
  <c r="D326" i="17"/>
  <c r="C326" i="17"/>
  <c r="N317" i="17"/>
  <c r="M317" i="17"/>
  <c r="L317" i="17"/>
  <c r="K317" i="17"/>
  <c r="K316" i="17" s="1"/>
  <c r="J317" i="17"/>
  <c r="I317" i="17"/>
  <c r="I316" i="17" s="1"/>
  <c r="H317" i="17"/>
  <c r="H316" i="17" s="1"/>
  <c r="G317" i="17"/>
  <c r="G316" i="17" s="1"/>
  <c r="F317" i="17"/>
  <c r="F316" i="17" s="1"/>
  <c r="E317" i="17"/>
  <c r="E316" i="17" s="1"/>
  <c r="D317" i="17"/>
  <c r="D316" i="17" s="1"/>
  <c r="C317" i="17"/>
  <c r="N314" i="17"/>
  <c r="M314" i="17"/>
  <c r="L314" i="17"/>
  <c r="K314" i="17"/>
  <c r="J314" i="17"/>
  <c r="I314" i="17"/>
  <c r="H314" i="17"/>
  <c r="G314" i="17"/>
  <c r="F314" i="17"/>
  <c r="E314" i="17"/>
  <c r="D314" i="17"/>
  <c r="C314" i="17"/>
  <c r="N304" i="17"/>
  <c r="M304" i="17"/>
  <c r="L304" i="17"/>
  <c r="K304" i="17"/>
  <c r="J304" i="17"/>
  <c r="I304" i="17"/>
  <c r="H304" i="17"/>
  <c r="G304" i="17"/>
  <c r="F304" i="17"/>
  <c r="E304" i="17"/>
  <c r="D304" i="17"/>
  <c r="C304" i="17"/>
  <c r="N301" i="17"/>
  <c r="M301" i="17"/>
  <c r="L301" i="17"/>
  <c r="K301" i="17"/>
  <c r="J301" i="17"/>
  <c r="I301" i="17"/>
  <c r="H301" i="17"/>
  <c r="G301" i="17"/>
  <c r="F301" i="17"/>
  <c r="E301" i="17"/>
  <c r="D301" i="17"/>
  <c r="C301" i="17"/>
  <c r="N290" i="17"/>
  <c r="M290" i="17"/>
  <c r="M289" i="17" s="1"/>
  <c r="L290" i="17"/>
  <c r="L289" i="17" s="1"/>
  <c r="K290" i="17"/>
  <c r="K289" i="17" s="1"/>
  <c r="J290" i="17"/>
  <c r="J289" i="17" s="1"/>
  <c r="I290" i="17"/>
  <c r="H290" i="17"/>
  <c r="G290" i="17"/>
  <c r="F290" i="17"/>
  <c r="E290" i="17"/>
  <c r="D290" i="17"/>
  <c r="C290" i="17"/>
  <c r="C289" i="17" s="1"/>
  <c r="N289" i="17"/>
  <c r="N286" i="17"/>
  <c r="M286" i="17"/>
  <c r="L286" i="17"/>
  <c r="K286" i="17"/>
  <c r="J286" i="17"/>
  <c r="I286" i="17"/>
  <c r="H286" i="17"/>
  <c r="G286" i="17"/>
  <c r="F286" i="17"/>
  <c r="E286" i="17"/>
  <c r="D286" i="17"/>
  <c r="C286" i="17"/>
  <c r="N273" i="17"/>
  <c r="N272" i="17" s="1"/>
  <c r="M273" i="17"/>
  <c r="M272" i="17" s="1"/>
  <c r="L273" i="17"/>
  <c r="L272" i="17" s="1"/>
  <c r="K273" i="17"/>
  <c r="K272" i="17" s="1"/>
  <c r="J273" i="17"/>
  <c r="J272" i="17" s="1"/>
  <c r="I273" i="17"/>
  <c r="H273" i="17"/>
  <c r="G273" i="17"/>
  <c r="F273" i="17"/>
  <c r="E273" i="17"/>
  <c r="E272" i="17" s="1"/>
  <c r="D273" i="17"/>
  <c r="C273" i="17"/>
  <c r="N270" i="17"/>
  <c r="M270" i="17"/>
  <c r="L270" i="17"/>
  <c r="K270" i="17"/>
  <c r="J270" i="17"/>
  <c r="I270" i="17"/>
  <c r="H270" i="17"/>
  <c r="G270" i="17"/>
  <c r="F270" i="17"/>
  <c r="E270" i="17"/>
  <c r="D270" i="17"/>
  <c r="C270" i="17"/>
  <c r="N262" i="17"/>
  <c r="N261" i="17" s="1"/>
  <c r="M262" i="17"/>
  <c r="L262" i="17"/>
  <c r="K262" i="17"/>
  <c r="J262" i="17"/>
  <c r="J261" i="17" s="1"/>
  <c r="I262" i="17"/>
  <c r="I261" i="17" s="1"/>
  <c r="H262" i="17"/>
  <c r="G262" i="17"/>
  <c r="F262" i="17"/>
  <c r="F261" i="17" s="1"/>
  <c r="E262" i="17"/>
  <c r="E261" i="17" s="1"/>
  <c r="D262" i="17"/>
  <c r="D261" i="17" s="1"/>
  <c r="C262" i="17"/>
  <c r="C261" i="17" s="1"/>
  <c r="N255" i="17"/>
  <c r="M255" i="17"/>
  <c r="L255" i="17"/>
  <c r="K255" i="17"/>
  <c r="J255" i="17"/>
  <c r="I255" i="17"/>
  <c r="H255" i="17"/>
  <c r="G255" i="17"/>
  <c r="F255" i="17"/>
  <c r="E255" i="17"/>
  <c r="D255" i="17"/>
  <c r="C255" i="17"/>
  <c r="N250" i="17"/>
  <c r="M250" i="17"/>
  <c r="L250" i="17"/>
  <c r="K250" i="17"/>
  <c r="J250" i="17"/>
  <c r="I250" i="17"/>
  <c r="H250" i="17"/>
  <c r="G250" i="17"/>
  <c r="F250" i="17"/>
  <c r="E250" i="17"/>
  <c r="D250" i="17"/>
  <c r="C250" i="17"/>
  <c r="N239" i="17"/>
  <c r="M239" i="17"/>
  <c r="L239" i="17"/>
  <c r="K239" i="17"/>
  <c r="J239" i="17"/>
  <c r="I239" i="17"/>
  <c r="H239" i="17"/>
  <c r="G239" i="17"/>
  <c r="F239" i="17"/>
  <c r="E239" i="17"/>
  <c r="D239" i="17"/>
  <c r="C239" i="17"/>
  <c r="N237" i="17"/>
  <c r="M237" i="17"/>
  <c r="M236" i="17" s="1"/>
  <c r="L237" i="17"/>
  <c r="L236" i="17" s="1"/>
  <c r="K237" i="17"/>
  <c r="K236" i="17" s="1"/>
  <c r="J237" i="17"/>
  <c r="J236" i="17" s="1"/>
  <c r="I237" i="17"/>
  <c r="H237" i="17"/>
  <c r="G237" i="17"/>
  <c r="F237" i="17"/>
  <c r="E237" i="17"/>
  <c r="D237" i="17"/>
  <c r="C237" i="17"/>
  <c r="N230" i="17"/>
  <c r="M230" i="17"/>
  <c r="L230" i="17"/>
  <c r="K230" i="17"/>
  <c r="J230" i="17"/>
  <c r="I230" i="17"/>
  <c r="H230" i="17"/>
  <c r="G230" i="17"/>
  <c r="F230" i="17"/>
  <c r="E230" i="17"/>
  <c r="D230" i="17"/>
  <c r="C230" i="17"/>
  <c r="N227" i="17"/>
  <c r="M227" i="17"/>
  <c r="L227" i="17"/>
  <c r="K227" i="17"/>
  <c r="J227" i="17"/>
  <c r="I227" i="17"/>
  <c r="H227" i="17"/>
  <c r="G227" i="17"/>
  <c r="G226" i="17" s="1"/>
  <c r="F227" i="17"/>
  <c r="F226" i="17" s="1"/>
  <c r="E227" i="17"/>
  <c r="E226" i="17" s="1"/>
  <c r="D227" i="17"/>
  <c r="D226" i="17" s="1"/>
  <c r="C227" i="17"/>
  <c r="N223" i="17"/>
  <c r="M223" i="17"/>
  <c r="L223" i="17"/>
  <c r="K223" i="17"/>
  <c r="J223" i="17"/>
  <c r="I223" i="17"/>
  <c r="H223" i="17"/>
  <c r="G223" i="17"/>
  <c r="F223" i="17"/>
  <c r="E223" i="17"/>
  <c r="D223" i="17"/>
  <c r="C223" i="17"/>
  <c r="N215" i="17"/>
  <c r="N214" i="17" s="1"/>
  <c r="M215" i="17"/>
  <c r="M214" i="17" s="1"/>
  <c r="L215" i="17"/>
  <c r="L214" i="17" s="1"/>
  <c r="K215" i="17"/>
  <c r="J215" i="17"/>
  <c r="J214" i="17" s="1"/>
  <c r="I215" i="17"/>
  <c r="I214" i="17" s="1"/>
  <c r="H215" i="17"/>
  <c r="G215" i="17"/>
  <c r="F215" i="17"/>
  <c r="E215" i="17"/>
  <c r="D215" i="17"/>
  <c r="D214" i="17" s="1"/>
  <c r="C215" i="17"/>
  <c r="C142" i="19" l="1"/>
  <c r="G142" i="19"/>
  <c r="D142" i="19"/>
  <c r="H142" i="19"/>
  <c r="E142" i="19"/>
  <c r="K328" i="17"/>
  <c r="L328" i="17"/>
  <c r="H226" i="17"/>
  <c r="H328" i="17"/>
  <c r="N360" i="17"/>
  <c r="D374" i="17"/>
  <c r="J374" i="17"/>
  <c r="H236" i="17"/>
  <c r="C236" i="17"/>
  <c r="N236" i="17"/>
  <c r="J316" i="17"/>
  <c r="H261" i="17"/>
  <c r="D236" i="17"/>
  <c r="C360" i="17"/>
  <c r="K214" i="17"/>
  <c r="I236" i="17"/>
  <c r="E236" i="17"/>
  <c r="D360" i="17"/>
  <c r="C316" i="17"/>
  <c r="M360" i="17"/>
  <c r="N349" i="17"/>
  <c r="F236" i="17"/>
  <c r="E360" i="17"/>
  <c r="C214" i="17"/>
  <c r="G236" i="17"/>
  <c r="G261" i="17"/>
  <c r="F360" i="17"/>
  <c r="F142" i="19"/>
  <c r="I226" i="17"/>
  <c r="D289" i="17"/>
  <c r="L316" i="17"/>
  <c r="M316" i="17"/>
  <c r="K226" i="17"/>
  <c r="N316" i="17"/>
  <c r="L226" i="17"/>
  <c r="C303" i="17"/>
  <c r="F349" i="17"/>
  <c r="M226" i="17"/>
  <c r="D303" i="17"/>
  <c r="G349" i="17"/>
  <c r="F272" i="17"/>
  <c r="I289" i="17"/>
  <c r="E303" i="17"/>
  <c r="H349" i="17"/>
  <c r="C226" i="17"/>
  <c r="G272" i="17"/>
  <c r="F303" i="17"/>
  <c r="N303" i="17"/>
  <c r="I349" i="17"/>
  <c r="E289" i="17"/>
  <c r="D349" i="17"/>
  <c r="E349" i="17"/>
  <c r="C349" i="17"/>
  <c r="J226" i="17"/>
  <c r="H272" i="17"/>
  <c r="G303" i="17"/>
  <c r="J349" i="17"/>
  <c r="E214" i="17"/>
  <c r="I272" i="17"/>
  <c r="H303" i="17"/>
  <c r="F214" i="17"/>
  <c r="K261" i="17"/>
  <c r="I303" i="17"/>
  <c r="G214" i="17"/>
  <c r="L261" i="17"/>
  <c r="C272" i="17"/>
  <c r="J303" i="17"/>
  <c r="L374" i="17"/>
  <c r="H214" i="17"/>
  <c r="M261" i="17"/>
  <c r="D272" i="17"/>
  <c r="M374" i="17"/>
  <c r="K303" i="17"/>
  <c r="M349" i="17"/>
  <c r="N226" i="17"/>
  <c r="F289" i="17"/>
  <c r="G289" i="17"/>
  <c r="K349" i="17"/>
  <c r="L303" i="17"/>
  <c r="L349" i="17"/>
  <c r="M303" i="17"/>
  <c r="H289" i="17"/>
  <c r="E24" i="16"/>
  <c r="C24" i="16"/>
  <c r="E23" i="16"/>
  <c r="C23" i="16"/>
  <c r="E21" i="16"/>
  <c r="C21" i="16"/>
  <c r="E20" i="16"/>
  <c r="C20" i="16"/>
  <c r="E18" i="16"/>
  <c r="C18" i="16"/>
  <c r="G16" i="15"/>
  <c r="F16" i="15"/>
  <c r="E13" i="15"/>
  <c r="E14" i="15"/>
  <c r="E12" i="15"/>
  <c r="D213" i="17" l="1"/>
  <c r="D398" i="17" s="1"/>
  <c r="M213" i="17"/>
  <c r="M398" i="17" s="1"/>
  <c r="C213" i="17"/>
  <c r="C398" i="17" s="1"/>
  <c r="G213" i="17"/>
  <c r="G398" i="17" s="1"/>
  <c r="J213" i="17"/>
  <c r="J398" i="17" s="1"/>
  <c r="E213" i="17"/>
  <c r="E398" i="17" s="1"/>
  <c r="H213" i="17"/>
  <c r="H398" i="17" s="1"/>
  <c r="N213" i="17"/>
  <c r="N398" i="17" s="1"/>
  <c r="K213" i="17"/>
  <c r="K398" i="17" s="1"/>
  <c r="L213" i="17"/>
  <c r="L398" i="17" s="1"/>
  <c r="F213" i="17"/>
  <c r="F398" i="17" s="1"/>
  <c r="I213" i="17"/>
  <c r="I398" i="17" s="1"/>
  <c r="F18" i="16"/>
  <c r="F20" i="16"/>
  <c r="F21" i="16"/>
  <c r="F23" i="16"/>
  <c r="F24" i="16"/>
  <c r="D18" i="16"/>
  <c r="D20" i="16"/>
  <c r="D21" i="16"/>
  <c r="D23" i="16"/>
  <c r="D24" i="16"/>
  <c r="H13" i="15"/>
  <c r="H14" i="15"/>
  <c r="C16" i="15"/>
  <c r="D16" i="15"/>
  <c r="H16" i="15" l="1"/>
  <c r="E16" i="15"/>
  <c r="B16" i="15"/>
  <c r="E171" i="12" l="1"/>
  <c r="M54" i="12"/>
  <c r="E188" i="12" l="1"/>
  <c r="E189" i="12"/>
  <c r="E190" i="12"/>
  <c r="E187" i="12"/>
  <c r="E174" i="12"/>
  <c r="E175" i="12"/>
  <c r="E176" i="12"/>
  <c r="E177" i="12"/>
  <c r="E178" i="12"/>
  <c r="E179" i="12"/>
  <c r="E180" i="12"/>
  <c r="E181" i="12"/>
  <c r="E173" i="12"/>
  <c r="E183" i="12"/>
  <c r="E184" i="12"/>
  <c r="E185" i="12"/>
  <c r="E186" i="12"/>
  <c r="E182" i="12"/>
  <c r="E172"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43" i="12"/>
  <c r="E128" i="12"/>
  <c r="E129" i="12"/>
  <c r="E130" i="12"/>
  <c r="E131" i="12"/>
  <c r="E132" i="12"/>
  <c r="E133" i="12"/>
  <c r="E134" i="12"/>
  <c r="M134" i="12" s="1"/>
  <c r="E135" i="12"/>
  <c r="E136" i="12"/>
  <c r="E137" i="12"/>
  <c r="E138" i="12"/>
  <c r="E139" i="12"/>
  <c r="E140" i="12"/>
  <c r="E141" i="12"/>
  <c r="E127" i="12"/>
  <c r="E113" i="12"/>
  <c r="E114" i="12"/>
  <c r="E115" i="12"/>
  <c r="E116" i="12"/>
  <c r="E117" i="12"/>
  <c r="M117" i="12" s="1"/>
  <c r="E118" i="12"/>
  <c r="E119" i="12"/>
  <c r="E120" i="12"/>
  <c r="E121" i="12"/>
  <c r="E122" i="12"/>
  <c r="E123" i="12"/>
  <c r="E124" i="12"/>
  <c r="E125" i="12"/>
  <c r="E112" i="12"/>
  <c r="E98" i="12"/>
  <c r="E99" i="12"/>
  <c r="E100" i="12"/>
  <c r="E101" i="12"/>
  <c r="E102" i="12"/>
  <c r="E103" i="12"/>
  <c r="E104" i="12"/>
  <c r="E105" i="12"/>
  <c r="E106" i="12"/>
  <c r="E107" i="12"/>
  <c r="E108" i="12"/>
  <c r="E109" i="12"/>
  <c r="E110" i="12"/>
  <c r="E97" i="12"/>
  <c r="E86" i="12"/>
  <c r="E87" i="12"/>
  <c r="E88" i="12"/>
  <c r="E89" i="12"/>
  <c r="E90" i="12"/>
  <c r="E91" i="12"/>
  <c r="E92" i="12"/>
  <c r="E93" i="12"/>
  <c r="E94" i="12"/>
  <c r="E95" i="12"/>
  <c r="E85" i="12"/>
  <c r="E84" i="12"/>
  <c r="E77" i="12"/>
  <c r="E78" i="12"/>
  <c r="E79" i="12"/>
  <c r="E80" i="12"/>
  <c r="E81" i="12"/>
  <c r="E82" i="12"/>
  <c r="E83" i="12"/>
  <c r="E76" i="12"/>
  <c r="E74" i="12"/>
  <c r="E75" i="12"/>
  <c r="E72" i="12"/>
  <c r="E68" i="12"/>
  <c r="E65" i="12"/>
  <c r="E64" i="12"/>
  <c r="E62" i="12"/>
  <c r="E71" i="12"/>
  <c r="E70" i="12"/>
  <c r="E69" i="12"/>
  <c r="E67" i="12"/>
  <c r="E66" i="12"/>
  <c r="E63" i="12"/>
  <c r="E56" i="12"/>
  <c r="E57" i="12"/>
  <c r="E58" i="12"/>
  <c r="E59" i="12"/>
  <c r="E60" i="12"/>
  <c r="E61" i="12"/>
  <c r="E55" i="12"/>
  <c r="E53" i="12"/>
  <c r="E45" i="12"/>
  <c r="E46" i="12"/>
  <c r="E47" i="12"/>
  <c r="E48" i="12"/>
  <c r="E49" i="12"/>
  <c r="E50" i="12"/>
  <c r="E51" i="12"/>
  <c r="E44" i="12"/>
  <c r="E52" i="12"/>
  <c r="E34" i="12"/>
  <c r="E35" i="12"/>
  <c r="E36" i="12"/>
  <c r="E37" i="12"/>
  <c r="E38" i="12"/>
  <c r="E39" i="12"/>
  <c r="E40" i="12"/>
  <c r="E41" i="12"/>
  <c r="E42" i="12"/>
  <c r="E43" i="12"/>
  <c r="M43" i="12" s="1"/>
  <c r="E33" i="12"/>
  <c r="E32" i="12"/>
  <c r="E13" i="12"/>
  <c r="E14" i="12"/>
  <c r="E15" i="12"/>
  <c r="E16" i="12"/>
  <c r="E17" i="12"/>
  <c r="E18" i="12"/>
  <c r="E19" i="12"/>
  <c r="E20" i="12"/>
  <c r="E21" i="12"/>
  <c r="E22" i="12"/>
  <c r="E23" i="12"/>
  <c r="E24" i="12"/>
  <c r="E25" i="12"/>
  <c r="E26" i="12"/>
  <c r="E27" i="12"/>
  <c r="E28" i="12"/>
  <c r="E29" i="12"/>
  <c r="E30" i="12"/>
  <c r="E31" i="12"/>
  <c r="E12" i="12"/>
  <c r="H190" i="12"/>
  <c r="I190" i="12" s="1"/>
  <c r="H189" i="12"/>
  <c r="I189" i="12" s="1"/>
  <c r="H188" i="12"/>
  <c r="I188" i="12" s="1"/>
  <c r="H187" i="12"/>
  <c r="I187" i="12" s="1"/>
  <c r="H186" i="12"/>
  <c r="I186" i="12" s="1"/>
  <c r="H185" i="12"/>
  <c r="I185" i="12" s="1"/>
  <c r="H184" i="12"/>
  <c r="I184" i="12" s="1"/>
  <c r="H183" i="12"/>
  <c r="I183" i="12" s="1"/>
  <c r="H182" i="12"/>
  <c r="I182" i="12" s="1"/>
  <c r="H181" i="12"/>
  <c r="I181" i="12" s="1"/>
  <c r="H180" i="12"/>
  <c r="I180" i="12" s="1"/>
  <c r="H179" i="12"/>
  <c r="I179" i="12" s="1"/>
  <c r="H178" i="12"/>
  <c r="I178" i="12" s="1"/>
  <c r="H177" i="12"/>
  <c r="I177" i="12" s="1"/>
  <c r="H176" i="12"/>
  <c r="I176" i="12" s="1"/>
  <c r="H175" i="12"/>
  <c r="I175" i="12" s="1"/>
  <c r="H174" i="12"/>
  <c r="I174" i="12" s="1"/>
  <c r="H173" i="12"/>
  <c r="I173" i="12" s="1"/>
  <c r="H172" i="12"/>
  <c r="I172" i="12" s="1"/>
  <c r="H171" i="12"/>
  <c r="I171" i="12" s="1"/>
  <c r="M171" i="12" s="1"/>
  <c r="G170" i="12"/>
  <c r="F170" i="12"/>
  <c r="D170" i="12"/>
  <c r="H169" i="12"/>
  <c r="I169" i="12" s="1"/>
  <c r="H168" i="12"/>
  <c r="I168"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M157" i="12" s="1"/>
  <c r="H156" i="12"/>
  <c r="I156" i="12" s="1"/>
  <c r="H155" i="12"/>
  <c r="I155" i="12" s="1"/>
  <c r="H154" i="12"/>
  <c r="I154" i="12" s="1"/>
  <c r="M154" i="12" s="1"/>
  <c r="H153" i="12"/>
  <c r="I153" i="12" s="1"/>
  <c r="H152" i="12"/>
  <c r="I152" i="12" s="1"/>
  <c r="H151" i="12"/>
  <c r="I151" i="12" s="1"/>
  <c r="H150" i="12"/>
  <c r="I150" i="12" s="1"/>
  <c r="H149" i="12"/>
  <c r="I149" i="12" s="1"/>
  <c r="H148" i="12"/>
  <c r="I148" i="12" s="1"/>
  <c r="H147" i="12"/>
  <c r="I147" i="12" s="1"/>
  <c r="H146" i="12"/>
  <c r="I146" i="12" s="1"/>
  <c r="H145" i="12"/>
  <c r="I145" i="12" s="1"/>
  <c r="H144" i="12"/>
  <c r="I144" i="12" s="1"/>
  <c r="H143" i="12"/>
  <c r="I143" i="12" s="1"/>
  <c r="G142" i="12"/>
  <c r="F142" i="12"/>
  <c r="D142" i="12"/>
  <c r="H141" i="12"/>
  <c r="I141" i="12" s="1"/>
  <c r="H140" i="12"/>
  <c r="I140" i="12" s="1"/>
  <c r="H139" i="12"/>
  <c r="I139" i="12" s="1"/>
  <c r="H138" i="12"/>
  <c r="I138" i="12" s="1"/>
  <c r="H137" i="12"/>
  <c r="I137" i="12" s="1"/>
  <c r="H136" i="12"/>
  <c r="I136" i="12" s="1"/>
  <c r="H135" i="12"/>
  <c r="I135" i="12" s="1"/>
  <c r="H134" i="12"/>
  <c r="I134" i="12" s="1"/>
  <c r="H133" i="12"/>
  <c r="I133" i="12" s="1"/>
  <c r="H132" i="12"/>
  <c r="I132" i="12" s="1"/>
  <c r="H131" i="12"/>
  <c r="I131" i="12" s="1"/>
  <c r="H130" i="12"/>
  <c r="I130" i="12" s="1"/>
  <c r="H129" i="12"/>
  <c r="I129" i="12" s="1"/>
  <c r="H128" i="12"/>
  <c r="I128" i="12" s="1"/>
  <c r="H127" i="12"/>
  <c r="I127" i="12" s="1"/>
  <c r="G126" i="12"/>
  <c r="F126" i="12"/>
  <c r="D126" i="12"/>
  <c r="H125" i="12"/>
  <c r="I125" i="12" s="1"/>
  <c r="H124" i="12"/>
  <c r="I124" i="12" s="1"/>
  <c r="H123" i="12"/>
  <c r="I123" i="12" s="1"/>
  <c r="H122" i="12"/>
  <c r="I122" i="12" s="1"/>
  <c r="H121" i="12"/>
  <c r="I121" i="12" s="1"/>
  <c r="H120" i="12"/>
  <c r="I120" i="12" s="1"/>
  <c r="H119" i="12"/>
  <c r="I119" i="12" s="1"/>
  <c r="H118" i="12"/>
  <c r="I118" i="12" s="1"/>
  <c r="H117" i="12"/>
  <c r="I117" i="12" s="1"/>
  <c r="H116" i="12"/>
  <c r="I116" i="12" s="1"/>
  <c r="H115" i="12"/>
  <c r="I115" i="12" s="1"/>
  <c r="H114" i="12"/>
  <c r="I114" i="12" s="1"/>
  <c r="H113" i="12"/>
  <c r="I113" i="12" s="1"/>
  <c r="H112" i="12"/>
  <c r="I112" i="12" s="1"/>
  <c r="G111" i="12"/>
  <c r="F111" i="12"/>
  <c r="H111" i="12" s="1"/>
  <c r="D111" i="12"/>
  <c r="H110" i="12"/>
  <c r="I110" i="12" s="1"/>
  <c r="H109" i="12"/>
  <c r="I109" i="12" s="1"/>
  <c r="H108" i="12"/>
  <c r="I108" i="12" s="1"/>
  <c r="H107" i="12"/>
  <c r="I107" i="12" s="1"/>
  <c r="H106" i="12"/>
  <c r="I106" i="12" s="1"/>
  <c r="H105" i="12"/>
  <c r="I105" i="12" s="1"/>
  <c r="H104" i="12"/>
  <c r="I104" i="12" s="1"/>
  <c r="H103" i="12"/>
  <c r="I103" i="12" s="1"/>
  <c r="H102" i="12"/>
  <c r="I102" i="12" s="1"/>
  <c r="H101" i="12"/>
  <c r="I101" i="12" s="1"/>
  <c r="M101" i="12" s="1"/>
  <c r="H100" i="12"/>
  <c r="I100" i="12" s="1"/>
  <c r="H99" i="12"/>
  <c r="I99" i="12" s="1"/>
  <c r="H98" i="12"/>
  <c r="I98" i="12" s="1"/>
  <c r="H97" i="12"/>
  <c r="I97" i="12" s="1"/>
  <c r="G96" i="12"/>
  <c r="F96" i="12"/>
  <c r="H96" i="12" s="1"/>
  <c r="D96" i="12"/>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G73" i="12"/>
  <c r="F73" i="12"/>
  <c r="H73" i="12" s="1"/>
  <c r="D73" i="12"/>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H56" i="12"/>
  <c r="I56" i="12" s="1"/>
  <c r="H55" i="12"/>
  <c r="I55" i="12" s="1"/>
  <c r="G54" i="12"/>
  <c r="F54" i="12"/>
  <c r="D54" i="12"/>
  <c r="H53" i="12"/>
  <c r="I53" i="12" s="1"/>
  <c r="H52" i="12"/>
  <c r="I52" i="12" s="1"/>
  <c r="H51" i="12"/>
  <c r="I51" i="12" s="1"/>
  <c r="H50" i="12"/>
  <c r="I50" i="12" s="1"/>
  <c r="H49" i="12"/>
  <c r="I49" i="12" s="1"/>
  <c r="H48" i="12"/>
  <c r="I48" i="12" s="1"/>
  <c r="H47" i="12"/>
  <c r="I47" i="12" s="1"/>
  <c r="H46" i="12"/>
  <c r="I46" i="12" s="1"/>
  <c r="H45" i="12"/>
  <c r="I45" i="12" s="1"/>
  <c r="H44" i="12"/>
  <c r="I44" i="12" s="1"/>
  <c r="H43" i="12"/>
  <c r="I43" i="12" s="1"/>
  <c r="H42" i="12"/>
  <c r="I42" i="12" s="1"/>
  <c r="H41" i="12"/>
  <c r="I41" i="12" s="1"/>
  <c r="H40" i="12"/>
  <c r="I40" i="12" s="1"/>
  <c r="H39" i="12"/>
  <c r="I39" i="12" s="1"/>
  <c r="M39" i="12" s="1"/>
  <c r="H38" i="12"/>
  <c r="I38" i="12" s="1"/>
  <c r="H37" i="12"/>
  <c r="I37" i="12" s="1"/>
  <c r="H36" i="12"/>
  <c r="I36" i="12" s="1"/>
  <c r="M36" i="12" s="1"/>
  <c r="H35" i="12"/>
  <c r="I35" i="12" s="1"/>
  <c r="H34" i="12"/>
  <c r="I34" i="12" s="1"/>
  <c r="H33" i="12"/>
  <c r="I33" i="12" s="1"/>
  <c r="H32" i="12"/>
  <c r="I32" i="12" s="1"/>
  <c r="H31" i="12"/>
  <c r="I31" i="12" s="1"/>
  <c r="H30" i="12"/>
  <c r="I30" i="12" s="1"/>
  <c r="H29" i="12"/>
  <c r="I29" i="12" s="1"/>
  <c r="H28" i="12"/>
  <c r="I28" i="12" s="1"/>
  <c r="H27" i="12"/>
  <c r="I27" i="12" s="1"/>
  <c r="H26" i="12"/>
  <c r="I26" i="12" s="1"/>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M12" i="12" s="1"/>
  <c r="G11" i="12"/>
  <c r="F11" i="12"/>
  <c r="D11" i="12"/>
  <c r="D171" i="1"/>
  <c r="D143" i="1"/>
  <c r="D127" i="1"/>
  <c r="D112" i="1"/>
  <c r="D97" i="1"/>
  <c r="D74" i="1"/>
  <c r="D55" i="1"/>
  <c r="D44" i="1"/>
  <c r="D11" i="1"/>
  <c r="H45" i="1"/>
  <c r="H46" i="1"/>
  <c r="H47" i="1"/>
  <c r="H48" i="1"/>
  <c r="H49" i="1"/>
  <c r="H50" i="1"/>
  <c r="H51" i="1"/>
  <c r="H52" i="1"/>
  <c r="H53" i="1"/>
  <c r="H54" i="1"/>
  <c r="H56" i="1"/>
  <c r="H57" i="1"/>
  <c r="H58" i="1"/>
  <c r="H59" i="1"/>
  <c r="H60" i="1"/>
  <c r="H61" i="1"/>
  <c r="H62" i="1"/>
  <c r="H63" i="1"/>
  <c r="H64" i="1"/>
  <c r="H65" i="1"/>
  <c r="H66" i="1"/>
  <c r="H67" i="1"/>
  <c r="H68" i="1"/>
  <c r="H69" i="1"/>
  <c r="H70" i="1"/>
  <c r="H71" i="1"/>
  <c r="H72" i="1"/>
  <c r="H73" i="1"/>
  <c r="H75" i="1"/>
  <c r="H76" i="1"/>
  <c r="H77" i="1"/>
  <c r="H78" i="1"/>
  <c r="H79" i="1"/>
  <c r="H80" i="1"/>
  <c r="H81" i="1"/>
  <c r="H82" i="1"/>
  <c r="H83" i="1"/>
  <c r="H84" i="1"/>
  <c r="H85" i="1"/>
  <c r="H86" i="1"/>
  <c r="H87" i="1"/>
  <c r="H88" i="1"/>
  <c r="H89" i="1"/>
  <c r="H90" i="1"/>
  <c r="H91" i="1"/>
  <c r="H92" i="1"/>
  <c r="H93" i="1"/>
  <c r="H94" i="1"/>
  <c r="H95" i="1"/>
  <c r="H96" i="1"/>
  <c r="H98" i="1"/>
  <c r="H99" i="1"/>
  <c r="H100" i="1"/>
  <c r="H101" i="1"/>
  <c r="H102" i="1"/>
  <c r="H103" i="1"/>
  <c r="H104" i="1"/>
  <c r="H105" i="1"/>
  <c r="H106" i="1"/>
  <c r="H107" i="1"/>
  <c r="H108" i="1"/>
  <c r="H109" i="1"/>
  <c r="H110" i="1"/>
  <c r="H111" i="1"/>
  <c r="H113" i="1"/>
  <c r="H114" i="1"/>
  <c r="H115" i="1"/>
  <c r="H116" i="1"/>
  <c r="H117" i="1"/>
  <c r="H118" i="1"/>
  <c r="H119" i="1"/>
  <c r="H120" i="1"/>
  <c r="H121" i="1"/>
  <c r="H122" i="1"/>
  <c r="H123" i="1"/>
  <c r="H124" i="1"/>
  <c r="H125" i="1"/>
  <c r="H126" i="1"/>
  <c r="H128" i="1"/>
  <c r="H129" i="1"/>
  <c r="H130" i="1"/>
  <c r="H131" i="1"/>
  <c r="H132" i="1"/>
  <c r="H133" i="1"/>
  <c r="H134" i="1"/>
  <c r="H135" i="1"/>
  <c r="H136" i="1"/>
  <c r="H137" i="1"/>
  <c r="H138" i="1"/>
  <c r="H139" i="1"/>
  <c r="H140" i="1"/>
  <c r="H141" i="1"/>
  <c r="H142"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2" i="1"/>
  <c r="H173" i="1"/>
  <c r="H174" i="1"/>
  <c r="H175" i="1"/>
  <c r="H176" i="1"/>
  <c r="H177" i="1"/>
  <c r="H178" i="1"/>
  <c r="H179" i="1"/>
  <c r="H180" i="1"/>
  <c r="H181" i="1"/>
  <c r="H182" i="1"/>
  <c r="H183" i="1"/>
  <c r="H184" i="1"/>
  <c r="H185" i="1"/>
  <c r="H186" i="1"/>
  <c r="H187" i="1"/>
  <c r="H188" i="1"/>
  <c r="H189" i="1"/>
  <c r="H190" i="1"/>
  <c r="H19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G11" i="1"/>
  <c r="F11" i="1"/>
  <c r="G44" i="1"/>
  <c r="F44" i="1"/>
  <c r="H44" i="1" s="1"/>
  <c r="G55" i="1"/>
  <c r="F55" i="1"/>
  <c r="G127" i="1"/>
  <c r="F127" i="1"/>
  <c r="H127" i="1" s="1"/>
  <c r="G97" i="1"/>
  <c r="F97" i="1"/>
  <c r="G171" i="1"/>
  <c r="F171" i="1"/>
  <c r="G74" i="1"/>
  <c r="F74" i="1"/>
  <c r="G112" i="1"/>
  <c r="F112" i="1"/>
  <c r="H112" i="1" s="1"/>
  <c r="F143" i="1"/>
  <c r="G143" i="1"/>
  <c r="M91" i="12" l="1"/>
  <c r="M160" i="12"/>
  <c r="M42" i="12"/>
  <c r="M85" i="12"/>
  <c r="M37" i="12"/>
  <c r="M71" i="12"/>
  <c r="M120" i="12"/>
  <c r="M163" i="12"/>
  <c r="M190" i="12"/>
  <c r="M46" i="12"/>
  <c r="H171" i="1"/>
  <c r="H55" i="1"/>
  <c r="M38" i="12"/>
  <c r="M25" i="12"/>
  <c r="M61" i="12"/>
  <c r="M62" i="12"/>
  <c r="M162" i="12"/>
  <c r="M177" i="12"/>
  <c r="M118" i="12"/>
  <c r="M161" i="12"/>
  <c r="M172" i="12"/>
  <c r="M176" i="12"/>
  <c r="M144" i="12"/>
  <c r="M21" i="12"/>
  <c r="M48" i="12"/>
  <c r="M47" i="12"/>
  <c r="M80" i="12"/>
  <c r="M116" i="12"/>
  <c r="M133" i="12"/>
  <c r="M32" i="12"/>
  <c r="M45" i="12"/>
  <c r="M75" i="12"/>
  <c r="M131" i="12"/>
  <c r="M30" i="12"/>
  <c r="M175" i="12"/>
  <c r="M174" i="12"/>
  <c r="M106" i="12"/>
  <c r="M187" i="12"/>
  <c r="M107" i="12"/>
  <c r="M105" i="12"/>
  <c r="M147" i="12"/>
  <c r="M14" i="12"/>
  <c r="M104" i="12"/>
  <c r="M146" i="12"/>
  <c r="M189" i="12"/>
  <c r="M181" i="12"/>
  <c r="M84" i="12"/>
  <c r="M145" i="12"/>
  <c r="H54" i="12"/>
  <c r="H126" i="12"/>
  <c r="I126" i="12" s="1"/>
  <c r="M155" i="12"/>
  <c r="M108" i="12"/>
  <c r="M40" i="12"/>
  <c r="M92" i="12"/>
  <c r="M72" i="12"/>
  <c r="M128" i="12"/>
  <c r="H142" i="12"/>
  <c r="M19" i="12"/>
  <c r="M74" i="12"/>
  <c r="M35" i="12"/>
  <c r="M76" i="12"/>
  <c r="M18" i="12"/>
  <c r="M64" i="12"/>
  <c r="M95" i="12"/>
  <c r="M110" i="12"/>
  <c r="M26" i="12"/>
  <c r="M65" i="12"/>
  <c r="M77" i="12"/>
  <c r="M113" i="12"/>
  <c r="M143" i="12"/>
  <c r="M99" i="12"/>
  <c r="M103" i="12"/>
  <c r="M17" i="12"/>
  <c r="M34" i="12"/>
  <c r="M50" i="12"/>
  <c r="M49" i="12"/>
  <c r="M79" i="12"/>
  <c r="M137" i="12"/>
  <c r="M121" i="12"/>
  <c r="M135" i="12"/>
  <c r="M67" i="12"/>
  <c r="M123" i="12"/>
  <c r="M164" i="12"/>
  <c r="M148" i="12"/>
  <c r="M69" i="12"/>
  <c r="M78" i="12"/>
  <c r="M122" i="12"/>
  <c r="M136" i="12"/>
  <c r="M109" i="12"/>
  <c r="M23" i="12"/>
  <c r="M24" i="12"/>
  <c r="M41" i="12"/>
  <c r="M53" i="12"/>
  <c r="M94" i="12"/>
  <c r="M182" i="12"/>
  <c r="H11" i="12"/>
  <c r="M27" i="12"/>
  <c r="M70" i="12"/>
  <c r="H170" i="12"/>
  <c r="M22" i="12"/>
  <c r="M55" i="12"/>
  <c r="M68" i="12"/>
  <c r="M93" i="12"/>
  <c r="M130" i="12"/>
  <c r="M186" i="12"/>
  <c r="M188" i="12"/>
  <c r="M28" i="12"/>
  <c r="M127" i="12"/>
  <c r="M102" i="12"/>
  <c r="M115" i="12"/>
  <c r="M129" i="12"/>
  <c r="M156" i="12"/>
  <c r="M185" i="12"/>
  <c r="M13" i="12"/>
  <c r="M29" i="12"/>
  <c r="M100" i="12"/>
  <c r="M20" i="12"/>
  <c r="M114" i="12"/>
  <c r="M184" i="12"/>
  <c r="M158" i="12"/>
  <c r="M183" i="12"/>
  <c r="M159" i="12"/>
  <c r="M58" i="12"/>
  <c r="M89" i="12"/>
  <c r="M169" i="12"/>
  <c r="M153" i="12"/>
  <c r="M173" i="12"/>
  <c r="M59" i="12"/>
  <c r="M57" i="12"/>
  <c r="M83" i="12"/>
  <c r="M88" i="12"/>
  <c r="M98" i="12"/>
  <c r="M141" i="12"/>
  <c r="M168" i="12"/>
  <c r="M152" i="12"/>
  <c r="M33" i="12"/>
  <c r="M60" i="12"/>
  <c r="M90" i="12"/>
  <c r="M132" i="12"/>
  <c r="M16" i="12"/>
  <c r="M52" i="12"/>
  <c r="M56" i="12"/>
  <c r="M82" i="12"/>
  <c r="M87" i="12"/>
  <c r="M112" i="12"/>
  <c r="M140" i="12"/>
  <c r="M167" i="12"/>
  <c r="M151" i="12"/>
  <c r="M180" i="12"/>
  <c r="M119" i="12"/>
  <c r="M31" i="12"/>
  <c r="M15" i="12"/>
  <c r="M44" i="12"/>
  <c r="M63" i="12"/>
  <c r="M81" i="12"/>
  <c r="M86" i="12"/>
  <c r="M125" i="12"/>
  <c r="M139" i="12"/>
  <c r="M166" i="12"/>
  <c r="M150" i="12"/>
  <c r="M179" i="12"/>
  <c r="M51" i="12"/>
  <c r="M66" i="12"/>
  <c r="M97" i="12"/>
  <c r="M124" i="12"/>
  <c r="M138" i="12"/>
  <c r="M165" i="12"/>
  <c r="M149" i="12"/>
  <c r="M178" i="12"/>
  <c r="H97" i="1"/>
  <c r="H74" i="1"/>
  <c r="H11" i="1"/>
  <c r="H143" i="1"/>
</calcChain>
</file>

<file path=xl/comments1.xml><?xml version="1.0" encoding="utf-8"?>
<comments xmlns="http://schemas.openxmlformats.org/spreadsheetml/2006/main">
  <authors>
    <author>Nguyen</author>
    <author>Dell</author>
    <author>BNV-01</author>
  </authors>
  <commentList>
    <comment ref="B45" authorId="0" shapeId="0">
      <text>
        <r>
          <rPr>
            <b/>
            <sz val="9"/>
            <color indexed="81"/>
            <rFont val="Tahoma"/>
            <family val="2"/>
          </rPr>
          <t>Nguyen:</t>
        </r>
        <r>
          <rPr>
            <sz val="9"/>
            <color indexed="81"/>
            <rFont val="Tahoma"/>
            <family val="2"/>
          </rPr>
          <t xml:space="preserve">
NQ 813/NQ-UBTVQH14 ngày 21/11/2019</t>
        </r>
      </text>
    </comment>
    <comment ref="B46" authorId="0" shapeId="0">
      <text>
        <r>
          <rPr>
            <b/>
            <sz val="9"/>
            <color indexed="81"/>
            <rFont val="Tahoma"/>
            <family val="2"/>
          </rPr>
          <t>Nguyen:</t>
        </r>
        <r>
          <rPr>
            <sz val="9"/>
            <color indexed="81"/>
            <rFont val="Tahoma"/>
            <family val="2"/>
          </rPr>
          <t xml:space="preserve">
NQ 813/NQ-UBTVQH14 ngày 21/11/2019</t>
        </r>
      </text>
    </comment>
    <comment ref="B49" authorId="1" shapeId="0">
      <text>
        <r>
          <rPr>
            <b/>
            <sz val="9"/>
            <color indexed="81"/>
            <rFont val="Tahoma"/>
            <family val="2"/>
          </rPr>
          <t>Dell:</t>
        </r>
        <r>
          <rPr>
            <sz val="9"/>
            <color indexed="81"/>
            <rFont val="Tahoma"/>
            <family val="2"/>
          </rPr>
          <t xml:space="preserve">
NQ số 1191/NQ-UBTVQH15 ngày 28/9/2024</t>
        </r>
      </text>
    </comment>
    <comment ref="B51" authorId="1" shapeId="0">
      <text>
        <r>
          <rPr>
            <b/>
            <sz val="9"/>
            <color indexed="81"/>
            <rFont val="Tahoma"/>
            <family val="2"/>
          </rPr>
          <t>Dell:</t>
        </r>
        <r>
          <rPr>
            <sz val="9"/>
            <color indexed="81"/>
            <rFont val="Tahoma"/>
            <family val="2"/>
          </rPr>
          <t xml:space="preserve">
NQ số 1191/NQ-UBTVQH15 ngày 28/9/2024</t>
        </r>
      </text>
    </comment>
    <comment ref="B56" authorId="0" shapeId="0">
      <text>
        <r>
          <rPr>
            <b/>
            <sz val="9"/>
            <color indexed="81"/>
            <rFont val="Tahoma"/>
            <family val="2"/>
          </rPr>
          <t>Nguyen:</t>
        </r>
        <r>
          <rPr>
            <sz val="9"/>
            <color indexed="81"/>
            <rFont val="Tahoma"/>
            <family val="2"/>
          </rPr>
          <t xml:space="preserve">
NQ 813/NQ-UBTVQH14 ngày 21/11/2019</t>
        </r>
      </text>
    </comment>
    <comment ref="B57" authorId="0" shapeId="0">
      <text>
        <r>
          <rPr>
            <b/>
            <sz val="9"/>
            <color indexed="81"/>
            <rFont val="Tahoma"/>
            <family val="2"/>
          </rPr>
          <t>Nguyen:</t>
        </r>
        <r>
          <rPr>
            <sz val="9"/>
            <color indexed="81"/>
            <rFont val="Tahoma"/>
            <family val="2"/>
          </rPr>
          <t xml:space="preserve">
NQ 813/NQ-UBTVQH14 ngày 21/11/2019</t>
        </r>
      </text>
    </comment>
    <comment ref="B69" authorId="1" shapeId="0">
      <text>
        <r>
          <rPr>
            <b/>
            <sz val="9"/>
            <color indexed="81"/>
            <rFont val="Tahoma"/>
            <family val="2"/>
          </rPr>
          <t>Dell:</t>
        </r>
        <r>
          <rPr>
            <sz val="9"/>
            <color indexed="81"/>
            <rFont val="Tahoma"/>
            <family val="2"/>
          </rPr>
          <t xml:space="preserve">
NQ số 1191/NQ-UBTVQH15 ngày 28/9/2024</t>
        </r>
      </text>
    </comment>
    <comment ref="B75" authorId="0" shapeId="0">
      <text>
        <r>
          <rPr>
            <b/>
            <sz val="9"/>
            <color indexed="81"/>
            <rFont val="Tahoma"/>
            <family val="2"/>
          </rPr>
          <t>Nguyen:</t>
        </r>
        <r>
          <rPr>
            <sz val="9"/>
            <color indexed="81"/>
            <rFont val="Tahoma"/>
            <family val="2"/>
          </rPr>
          <t xml:space="preserve">
NQ 813/NQ-UBTVQH14 ngày 21/11/2019</t>
        </r>
      </text>
    </comment>
    <comment ref="B76" authorId="2" shapeId="0">
      <text>
        <r>
          <rPr>
            <b/>
            <sz val="9"/>
            <color indexed="81"/>
            <rFont val="Tahoma"/>
            <family val="2"/>
          </rPr>
          <t>BNV-01:</t>
        </r>
        <r>
          <rPr>
            <sz val="9"/>
            <color indexed="81"/>
            <rFont val="Tahoma"/>
            <family val="2"/>
          </rPr>
          <t xml:space="preserve">
NQ 510/NQ-UBTVQH15 ngày 12/5/2022</t>
        </r>
      </text>
    </comment>
    <comment ref="B81" authorId="1" shapeId="0">
      <text>
        <r>
          <rPr>
            <b/>
            <sz val="9"/>
            <color indexed="81"/>
            <rFont val="Tahoma"/>
            <family val="2"/>
          </rPr>
          <t>Dell:</t>
        </r>
        <r>
          <rPr>
            <sz val="9"/>
            <color indexed="81"/>
            <rFont val="Tahoma"/>
            <family val="2"/>
          </rPr>
          <t xml:space="preserve">
NQ số 1191/NQ-UBTVQH15 ngày 28/9/2024</t>
        </r>
      </text>
    </comment>
    <comment ref="B90" authorId="1" shapeId="0">
      <text>
        <r>
          <rPr>
            <b/>
            <sz val="9"/>
            <color indexed="81"/>
            <rFont val="Tahoma"/>
            <family val="2"/>
          </rPr>
          <t>Dell:</t>
        </r>
        <r>
          <rPr>
            <sz val="9"/>
            <color indexed="81"/>
            <rFont val="Tahoma"/>
            <family val="2"/>
          </rPr>
          <t xml:space="preserve">
NQ số 1191/NQ-UBTVQH15 ngày 28/9/2024</t>
        </r>
      </text>
    </comment>
    <comment ref="B91" authorId="1" shapeId="0">
      <text>
        <r>
          <rPr>
            <b/>
            <sz val="9"/>
            <color indexed="81"/>
            <rFont val="Tahoma"/>
            <family val="2"/>
          </rPr>
          <t>Dell:</t>
        </r>
        <r>
          <rPr>
            <sz val="9"/>
            <color indexed="81"/>
            <rFont val="Tahoma"/>
            <family val="2"/>
          </rPr>
          <t xml:space="preserve">
NQ số 1191/NQ-UBTVQH15 ngày 28/9/2024</t>
        </r>
      </text>
    </comment>
    <comment ref="B92" authorId="1" shapeId="0">
      <text>
        <r>
          <rPr>
            <b/>
            <sz val="9"/>
            <color indexed="81"/>
            <rFont val="Tahoma"/>
            <family val="2"/>
          </rPr>
          <t>Dell:</t>
        </r>
        <r>
          <rPr>
            <sz val="9"/>
            <color indexed="81"/>
            <rFont val="Tahoma"/>
            <family val="2"/>
          </rPr>
          <t xml:space="preserve">
NQ số 1191/NQ-UBTVQH15 ngày 28/9/2024</t>
        </r>
      </text>
    </comment>
    <comment ref="B94" authorId="0" shapeId="0">
      <text>
        <r>
          <rPr>
            <b/>
            <sz val="9"/>
            <color indexed="81"/>
            <rFont val="Tahoma"/>
            <family val="2"/>
          </rPr>
          <t>Nguyen:</t>
        </r>
        <r>
          <rPr>
            <sz val="9"/>
            <color indexed="81"/>
            <rFont val="Tahoma"/>
            <family val="2"/>
          </rPr>
          <t xml:space="preserve">
NQ 813.NQ-UBTVQH14 ngày 21/11/2019NQ số 938/NQ-UBTVQH15 ngày 13/12/2023</t>
        </r>
      </text>
    </comment>
    <comment ref="B95" authorId="0" shapeId="0">
      <text>
        <r>
          <rPr>
            <b/>
            <sz val="9"/>
            <color indexed="81"/>
            <rFont val="Tahoma"/>
            <family val="2"/>
          </rPr>
          <t>Nguyen:</t>
        </r>
        <r>
          <rPr>
            <sz val="9"/>
            <color indexed="81"/>
            <rFont val="Tahoma"/>
            <family val="2"/>
          </rPr>
          <t xml:space="preserve">
NQ 813.NQ-UBTVQH14 ngày 21/11/2019</t>
        </r>
      </text>
    </comment>
    <comment ref="B98" authorId="0" shapeId="0">
      <text>
        <r>
          <rPr>
            <b/>
            <sz val="9"/>
            <color indexed="81"/>
            <rFont val="Tahoma"/>
            <family val="2"/>
          </rPr>
          <t>Nguyen:</t>
        </r>
        <r>
          <rPr>
            <sz val="9"/>
            <color indexed="81"/>
            <rFont val="Tahoma"/>
            <family val="2"/>
          </rPr>
          <t xml:space="preserve">
NQ 813/NQ-UBTVQH14 ngày 21/11/2019</t>
        </r>
      </text>
    </comment>
    <comment ref="B109" authorId="1" shapeId="0">
      <text>
        <r>
          <rPr>
            <b/>
            <sz val="9"/>
            <color indexed="81"/>
            <rFont val="Tahoma"/>
            <family val="2"/>
          </rPr>
          <t>Dell:</t>
        </r>
        <r>
          <rPr>
            <sz val="9"/>
            <color indexed="81"/>
            <rFont val="Tahoma"/>
            <family val="2"/>
          </rPr>
          <t xml:space="preserve">
NQ số 1191/NQ-UBTVQH15 ngày 28/9/2024</t>
        </r>
      </text>
    </comment>
    <comment ref="B110" authorId="1" shapeId="0">
      <text>
        <r>
          <rPr>
            <b/>
            <sz val="9"/>
            <color indexed="81"/>
            <rFont val="Tahoma"/>
            <family val="2"/>
          </rPr>
          <t>Dell:</t>
        </r>
        <r>
          <rPr>
            <sz val="9"/>
            <color indexed="81"/>
            <rFont val="Tahoma"/>
            <family val="2"/>
          </rPr>
          <t xml:space="preserve">
NQ số 1191/NQ-UBTVQH15 ngày 28/9/2024</t>
        </r>
      </text>
    </comment>
    <comment ref="B111" authorId="1" shapeId="0">
      <text>
        <r>
          <rPr>
            <b/>
            <sz val="9"/>
            <color indexed="81"/>
            <rFont val="Tahoma"/>
            <family val="2"/>
          </rPr>
          <t>Dell:</t>
        </r>
        <r>
          <rPr>
            <sz val="9"/>
            <color indexed="81"/>
            <rFont val="Tahoma"/>
            <family val="2"/>
          </rPr>
          <t xml:space="preserve">
NQ số 1191/NQ-UBTVQH15 ngày 28/9/2024</t>
        </r>
      </text>
    </comment>
    <comment ref="B114" authorId="1" shapeId="0">
      <text>
        <r>
          <rPr>
            <b/>
            <sz val="9"/>
            <color indexed="81"/>
            <rFont val="Tahoma"/>
            <family val="2"/>
          </rPr>
          <t>Dell:</t>
        </r>
        <r>
          <rPr>
            <sz val="9"/>
            <color indexed="81"/>
            <rFont val="Tahoma"/>
            <family val="2"/>
          </rPr>
          <t xml:space="preserve">
NQ số 1191/NQ-UBTVQH15 ngày 28/9/2024</t>
        </r>
      </text>
    </comment>
  </commentList>
</comments>
</file>

<file path=xl/comments2.xml><?xml version="1.0" encoding="utf-8"?>
<comments xmlns="http://schemas.openxmlformats.org/spreadsheetml/2006/main">
  <authors>
    <author>Nguyen</author>
    <author>Dell</author>
    <author>BNV-01</author>
  </authors>
  <commentList>
    <comment ref="B44" authorId="0" shapeId="0">
      <text>
        <r>
          <rPr>
            <b/>
            <sz val="9"/>
            <color indexed="81"/>
            <rFont val="Tahoma"/>
            <family val="2"/>
          </rPr>
          <t>Nguyen:</t>
        </r>
        <r>
          <rPr>
            <sz val="9"/>
            <color indexed="81"/>
            <rFont val="Tahoma"/>
            <family val="2"/>
          </rPr>
          <t xml:space="preserve">
NQ 813/NQ-UBTVQH14 ngày 21/11/2019</t>
        </r>
      </text>
    </comment>
    <comment ref="B45" authorId="0" shapeId="0">
      <text>
        <r>
          <rPr>
            <b/>
            <sz val="9"/>
            <color indexed="81"/>
            <rFont val="Tahoma"/>
            <family val="2"/>
          </rPr>
          <t>Nguyen:</t>
        </r>
        <r>
          <rPr>
            <sz val="9"/>
            <color indexed="81"/>
            <rFont val="Tahoma"/>
            <family val="2"/>
          </rPr>
          <t xml:space="preserve">
NQ 813/NQ-UBTVQH14 ngày 21/11/2019</t>
        </r>
      </text>
    </comment>
    <comment ref="B48" authorId="1" shapeId="0">
      <text>
        <r>
          <rPr>
            <b/>
            <sz val="9"/>
            <color indexed="81"/>
            <rFont val="Tahoma"/>
            <family val="2"/>
          </rPr>
          <t>Dell:</t>
        </r>
        <r>
          <rPr>
            <sz val="9"/>
            <color indexed="81"/>
            <rFont val="Tahoma"/>
            <family val="2"/>
          </rPr>
          <t xml:space="preserve">
NQ số 1191/NQ-UBTVQH15 ngày 28/9/2024</t>
        </r>
      </text>
    </comment>
    <comment ref="B50" authorId="1" shapeId="0">
      <text>
        <r>
          <rPr>
            <b/>
            <sz val="9"/>
            <color indexed="81"/>
            <rFont val="Tahoma"/>
            <family val="2"/>
          </rPr>
          <t>Dell:</t>
        </r>
        <r>
          <rPr>
            <sz val="9"/>
            <color indexed="81"/>
            <rFont val="Tahoma"/>
            <family val="2"/>
          </rPr>
          <t xml:space="preserve">
NQ số 1191/NQ-UBTVQH15 ngày 28/9/2024</t>
        </r>
      </text>
    </comment>
    <comment ref="B55" authorId="0" shapeId="0">
      <text>
        <r>
          <rPr>
            <b/>
            <sz val="9"/>
            <color indexed="81"/>
            <rFont val="Tahoma"/>
            <family val="2"/>
          </rPr>
          <t>Nguyen:</t>
        </r>
        <r>
          <rPr>
            <sz val="9"/>
            <color indexed="81"/>
            <rFont val="Tahoma"/>
            <family val="2"/>
          </rPr>
          <t xml:space="preserve">
NQ 813/NQ-UBTVQH14 ngày 21/11/2019</t>
        </r>
      </text>
    </comment>
    <comment ref="B56" authorId="0" shapeId="0">
      <text>
        <r>
          <rPr>
            <b/>
            <sz val="9"/>
            <color indexed="81"/>
            <rFont val="Tahoma"/>
            <family val="2"/>
          </rPr>
          <t>Nguyen:</t>
        </r>
        <r>
          <rPr>
            <sz val="9"/>
            <color indexed="81"/>
            <rFont val="Tahoma"/>
            <family val="2"/>
          </rPr>
          <t xml:space="preserve">
NQ 813/NQ-UBTVQH14 ngày 21/11/2019</t>
        </r>
      </text>
    </comment>
    <comment ref="B68" authorId="1" shapeId="0">
      <text>
        <r>
          <rPr>
            <b/>
            <sz val="9"/>
            <color indexed="81"/>
            <rFont val="Tahoma"/>
            <family val="2"/>
          </rPr>
          <t>Dell:</t>
        </r>
        <r>
          <rPr>
            <sz val="9"/>
            <color indexed="81"/>
            <rFont val="Tahoma"/>
            <family val="2"/>
          </rPr>
          <t xml:space="preserve">
NQ số 1191/NQ-UBTVQH15 ngày 28/9/2024</t>
        </r>
      </text>
    </comment>
    <comment ref="B74" authorId="0" shapeId="0">
      <text>
        <r>
          <rPr>
            <b/>
            <sz val="9"/>
            <color indexed="81"/>
            <rFont val="Tahoma"/>
            <family val="2"/>
          </rPr>
          <t>Nguyen:</t>
        </r>
        <r>
          <rPr>
            <sz val="9"/>
            <color indexed="81"/>
            <rFont val="Tahoma"/>
            <family val="2"/>
          </rPr>
          <t xml:space="preserve">
NQ 813/NQ-UBTVQH14 ngày 21/11/2019</t>
        </r>
      </text>
    </comment>
    <comment ref="B75" authorId="2" shapeId="0">
      <text>
        <r>
          <rPr>
            <b/>
            <sz val="9"/>
            <color indexed="81"/>
            <rFont val="Tahoma"/>
            <family val="2"/>
          </rPr>
          <t>BNV-01:</t>
        </r>
        <r>
          <rPr>
            <sz val="9"/>
            <color indexed="81"/>
            <rFont val="Tahoma"/>
            <family val="2"/>
          </rPr>
          <t xml:space="preserve">
NQ 510/NQ-UBTVQH15 ngày 12/5/2022</t>
        </r>
      </text>
    </comment>
    <comment ref="B80" authorId="1" shapeId="0">
      <text>
        <r>
          <rPr>
            <b/>
            <sz val="9"/>
            <color indexed="81"/>
            <rFont val="Tahoma"/>
            <family val="2"/>
          </rPr>
          <t>Dell:</t>
        </r>
        <r>
          <rPr>
            <sz val="9"/>
            <color indexed="81"/>
            <rFont val="Tahoma"/>
            <family val="2"/>
          </rPr>
          <t xml:space="preserve">
NQ số 1191/NQ-UBTVQH15 ngày 28/9/2024</t>
        </r>
      </text>
    </comment>
    <comment ref="B89" authorId="1" shapeId="0">
      <text>
        <r>
          <rPr>
            <b/>
            <sz val="9"/>
            <color indexed="81"/>
            <rFont val="Tahoma"/>
            <family val="2"/>
          </rPr>
          <t>Dell:</t>
        </r>
        <r>
          <rPr>
            <sz val="9"/>
            <color indexed="81"/>
            <rFont val="Tahoma"/>
            <family val="2"/>
          </rPr>
          <t xml:space="preserve">
NQ số 1191/NQ-UBTVQH15 ngày 28/9/2024</t>
        </r>
      </text>
    </comment>
    <comment ref="B90" authorId="1" shapeId="0">
      <text>
        <r>
          <rPr>
            <b/>
            <sz val="9"/>
            <color indexed="81"/>
            <rFont val="Tahoma"/>
            <family val="2"/>
          </rPr>
          <t>Dell:</t>
        </r>
        <r>
          <rPr>
            <sz val="9"/>
            <color indexed="81"/>
            <rFont val="Tahoma"/>
            <family val="2"/>
          </rPr>
          <t xml:space="preserve">
NQ số 1191/NQ-UBTVQH15 ngày 28/9/2024</t>
        </r>
      </text>
    </comment>
    <comment ref="B91" authorId="1" shapeId="0">
      <text>
        <r>
          <rPr>
            <b/>
            <sz val="9"/>
            <color indexed="81"/>
            <rFont val="Tahoma"/>
            <family val="2"/>
          </rPr>
          <t>Dell:</t>
        </r>
        <r>
          <rPr>
            <sz val="9"/>
            <color indexed="81"/>
            <rFont val="Tahoma"/>
            <family val="2"/>
          </rPr>
          <t xml:space="preserve">
NQ số 1191/NQ-UBTVQH15 ngày 28/9/2024</t>
        </r>
      </text>
    </comment>
    <comment ref="B93" authorId="0" shapeId="0">
      <text>
        <r>
          <rPr>
            <b/>
            <sz val="9"/>
            <color indexed="81"/>
            <rFont val="Tahoma"/>
            <family val="2"/>
          </rPr>
          <t>Nguyen:</t>
        </r>
        <r>
          <rPr>
            <sz val="9"/>
            <color indexed="81"/>
            <rFont val="Tahoma"/>
            <family val="2"/>
          </rPr>
          <t xml:space="preserve">
NQ 813.NQ-UBTVQH14 ngày 21/11/2019NQ số 938/NQ-UBTVQH15 ngày 13/12/2023</t>
        </r>
      </text>
    </comment>
    <comment ref="B94" authorId="0" shapeId="0">
      <text>
        <r>
          <rPr>
            <b/>
            <sz val="9"/>
            <color indexed="81"/>
            <rFont val="Tahoma"/>
            <family val="2"/>
          </rPr>
          <t>Nguyen:</t>
        </r>
        <r>
          <rPr>
            <sz val="9"/>
            <color indexed="81"/>
            <rFont val="Tahoma"/>
            <family val="2"/>
          </rPr>
          <t xml:space="preserve">
NQ 813.NQ-UBTVQH14 ngày 21/11/2019</t>
        </r>
      </text>
    </comment>
    <comment ref="B97" authorId="0" shapeId="0">
      <text>
        <r>
          <rPr>
            <b/>
            <sz val="9"/>
            <color indexed="81"/>
            <rFont val="Tahoma"/>
            <family val="2"/>
          </rPr>
          <t>Nguyen:</t>
        </r>
        <r>
          <rPr>
            <sz val="9"/>
            <color indexed="81"/>
            <rFont val="Tahoma"/>
            <family val="2"/>
          </rPr>
          <t xml:space="preserve">
NQ 813/NQ-UBTVQH14 ngày 21/11/2019</t>
        </r>
      </text>
    </comment>
    <comment ref="B108" authorId="1" shapeId="0">
      <text>
        <r>
          <rPr>
            <b/>
            <sz val="9"/>
            <color indexed="81"/>
            <rFont val="Tahoma"/>
            <family val="2"/>
          </rPr>
          <t>Dell:</t>
        </r>
        <r>
          <rPr>
            <sz val="9"/>
            <color indexed="81"/>
            <rFont val="Tahoma"/>
            <family val="2"/>
          </rPr>
          <t xml:space="preserve">
NQ số 1191/NQ-UBTVQH15 ngày 28/9/2024</t>
        </r>
      </text>
    </comment>
    <comment ref="B109" authorId="1" shapeId="0">
      <text>
        <r>
          <rPr>
            <b/>
            <sz val="9"/>
            <color indexed="81"/>
            <rFont val="Tahoma"/>
            <family val="2"/>
          </rPr>
          <t>Dell:</t>
        </r>
        <r>
          <rPr>
            <sz val="9"/>
            <color indexed="81"/>
            <rFont val="Tahoma"/>
            <family val="2"/>
          </rPr>
          <t xml:space="preserve">
NQ số 1191/NQ-UBTVQH15 ngày 28/9/2024</t>
        </r>
      </text>
    </comment>
    <comment ref="B110" authorId="1" shapeId="0">
      <text>
        <r>
          <rPr>
            <b/>
            <sz val="9"/>
            <color indexed="81"/>
            <rFont val="Tahoma"/>
            <family val="2"/>
          </rPr>
          <t>Dell:</t>
        </r>
        <r>
          <rPr>
            <sz val="9"/>
            <color indexed="81"/>
            <rFont val="Tahoma"/>
            <family val="2"/>
          </rPr>
          <t xml:space="preserve">
NQ số 1191/NQ-UBTVQH15 ngày 28/9/2024</t>
        </r>
      </text>
    </comment>
    <comment ref="B113" authorId="1" shapeId="0">
      <text>
        <r>
          <rPr>
            <b/>
            <sz val="9"/>
            <color indexed="81"/>
            <rFont val="Tahoma"/>
            <family val="2"/>
          </rPr>
          <t>Dell:</t>
        </r>
        <r>
          <rPr>
            <sz val="9"/>
            <color indexed="81"/>
            <rFont val="Tahoma"/>
            <family val="2"/>
          </rPr>
          <t xml:space="preserve">
NQ số 1191/NQ-UBTVQH15 ngày 28/9/2024</t>
        </r>
      </text>
    </comment>
  </commentList>
</comments>
</file>

<file path=xl/sharedStrings.xml><?xml version="1.0" encoding="utf-8"?>
<sst xmlns="http://schemas.openxmlformats.org/spreadsheetml/2006/main" count="3074" uniqueCount="862">
  <si>
    <t>Khu vực miền núi, vùng cao</t>
  </si>
  <si>
    <t>Khu vực hải đảo</t>
  </si>
  <si>
    <t>Yếu tố đặc thù khác (nếu có)</t>
  </si>
  <si>
    <t>Quy mô dân số</t>
  </si>
  <si>
    <t>Tỷ lệ (%)</t>
  </si>
  <si>
    <t xml:space="preserve">Tỷ lệ (%) </t>
  </si>
  <si>
    <t>I</t>
  </si>
  <si>
    <t>II</t>
  </si>
  <si>
    <t>III</t>
  </si>
  <si>
    <t>Tên ĐVHC 
cấp huyện</t>
  </si>
  <si>
    <t>Stt</t>
  </si>
  <si>
    <t>Diện tích 
tự nhiên</t>
  </si>
  <si>
    <t>THỐNG KÊ HIỆN TRẠNG CÁC ĐVHC CẤP XÃ</t>
  </si>
  <si>
    <t>Quy mô dân số
(người)</t>
  </si>
  <si>
    <r>
      <t>Diện tích
(km</t>
    </r>
    <r>
      <rPr>
        <b/>
        <vertAlign val="superscript"/>
        <sz val="13"/>
        <color theme="1"/>
        <rFont val="Times New Roman"/>
        <family val="1"/>
      </rPr>
      <t>2</t>
    </r>
    <r>
      <rPr>
        <b/>
        <sz val="13"/>
        <color theme="1"/>
        <rFont val="Times New Roman"/>
        <family val="1"/>
      </rPr>
      <t>)</t>
    </r>
  </si>
  <si>
    <r>
      <t xml:space="preserve">Ghi chú: 
</t>
    </r>
    <r>
      <rPr>
        <sz val="13"/>
        <color theme="1"/>
        <rFont val="Times New Roman"/>
        <family val="1"/>
      </rPr>
      <t>- Số liệu tính đến 31/12/2022;
- Diện tích tự nhiên theo kết quả thống kê diện tích đất đai năm 2022 của tỉnh Bạc Liêu;
- Quy mô dân số bao gồm dân số thường trú và dân số tạm trú quy đổi do Công an tỉnh Bạc Liêu cung cấp.</t>
    </r>
  </si>
  <si>
    <t>(Kèm theo Đề án sắp xếp ĐVHC cấp xã)</t>
  </si>
  <si>
    <t>TỈNH (THÀNH PHỐ):….</t>
  </si>
  <si>
    <t>Phụ lục 2.1</t>
  </si>
  <si>
    <t xml:space="preserve">Thành phố Thái Nguyên </t>
  </si>
  <si>
    <t xml:space="preserve"> Phường Cam Giá</t>
  </si>
  <si>
    <t xml:space="preserve"> Phường Chùa Hang</t>
  </si>
  <si>
    <t xml:space="preserve"> Phường Đồng Bẩm</t>
  </si>
  <si>
    <t xml:space="preserve"> Phường Đồng Quang</t>
  </si>
  <si>
    <t xml:space="preserve"> Phường Gia Sàng</t>
  </si>
  <si>
    <t xml:space="preserve"> Phường Hoàng Văn Thụ</t>
  </si>
  <si>
    <t xml:space="preserve"> Phường Hương Sơn</t>
  </si>
  <si>
    <t xml:space="preserve"> Phường Phan Đình Phùng</t>
  </si>
  <si>
    <t xml:space="preserve"> Phường Phú Xá</t>
  </si>
  <si>
    <t xml:space="preserve"> Phường Quán Triều</t>
  </si>
  <si>
    <t xml:space="preserve"> Phường Quang Trung</t>
  </si>
  <si>
    <t xml:space="preserve"> Phường Quang Vinh</t>
  </si>
  <si>
    <t xml:space="preserve"> Phường Tân Lập</t>
  </si>
  <si>
    <t xml:space="preserve"> Phường Tân Long</t>
  </si>
  <si>
    <t xml:space="preserve"> Phường Tân Thành</t>
  </si>
  <si>
    <t xml:space="preserve"> Phường Tân Thịnh</t>
  </si>
  <si>
    <t xml:space="preserve"> Phường Thịnh Đán</t>
  </si>
  <si>
    <t xml:space="preserve"> Phường Tích Lương</t>
  </si>
  <si>
    <t xml:space="preserve"> Phường Trung Thành</t>
  </si>
  <si>
    <t xml:space="preserve"> Phường Trưng Vương</t>
  </si>
  <si>
    <t xml:space="preserve"> Phường Túc Duyên</t>
  </si>
  <si>
    <t xml:space="preserve"> Xã Cao Ngạn</t>
  </si>
  <si>
    <t xml:space="preserve"> Xã Đồng Liên</t>
  </si>
  <si>
    <t xml:space="preserve"> Xã Huống Thượng</t>
  </si>
  <si>
    <t xml:space="preserve"> Xã Linh Sơn</t>
  </si>
  <si>
    <t xml:space="preserve"> Xã Phúc Hà</t>
  </si>
  <si>
    <t xml:space="preserve"> Xã Phúc Trìu</t>
  </si>
  <si>
    <t xml:space="preserve"> Xã Phúc Xuân</t>
  </si>
  <si>
    <t xml:space="preserve"> Xã Quyết Thắng</t>
  </si>
  <si>
    <t xml:space="preserve"> Xã Sơn Cẩm</t>
  </si>
  <si>
    <t xml:space="preserve"> Xã Tân Cương</t>
  </si>
  <si>
    <t xml:space="preserve"> Xã Thịnh Đức</t>
  </si>
  <si>
    <t>Thành phố Sông Công</t>
  </si>
  <si>
    <t xml:space="preserve"> Phường Bách Quang</t>
  </si>
  <si>
    <t xml:space="preserve"> Phường Cải Đan</t>
  </si>
  <si>
    <t xml:space="preserve"> Phường Lương Châu Sơn</t>
  </si>
  <si>
    <t xml:space="preserve"> Phường Lương Sơn</t>
  </si>
  <si>
    <t xml:space="preserve"> Phường Mỏ Chè</t>
  </si>
  <si>
    <t xml:space="preserve"> Phường Phố Cò</t>
  </si>
  <si>
    <t xml:space="preserve"> Phường Thắng Lợi</t>
  </si>
  <si>
    <t xml:space="preserve"> Xã Bá Xuyên</t>
  </si>
  <si>
    <t xml:space="preserve"> Xã Bình Sơn</t>
  </si>
  <si>
    <t xml:space="preserve"> Xã Tân Quang</t>
  </si>
  <si>
    <t xml:space="preserve">Thành phố Phổ Yên </t>
  </si>
  <si>
    <t xml:space="preserve"> Phường Ba Hàng</t>
  </si>
  <si>
    <t xml:space="preserve"> Phường Bắc Sơn</t>
  </si>
  <si>
    <t xml:space="preserve"> Phường Bãi Bông</t>
  </si>
  <si>
    <t xml:space="preserve"> Phường Đồng Tiến</t>
  </si>
  <si>
    <t xml:space="preserve"> Phường Đắc Sơn</t>
  </si>
  <si>
    <t xml:space="preserve"> Phường Đông Cao</t>
  </si>
  <si>
    <t xml:space="preserve"> Phường Hồng Tiến</t>
  </si>
  <si>
    <t xml:space="preserve"> Xã Minh Đức</t>
  </si>
  <si>
    <t xml:space="preserve"> Phường Nam Tiến</t>
  </si>
  <si>
    <t xml:space="preserve"> Xã Phúc Tân</t>
  </si>
  <si>
    <t xml:space="preserve"> Xã Phúc Thuận</t>
  </si>
  <si>
    <t xml:space="preserve"> Phường Tân Hương</t>
  </si>
  <si>
    <t xml:space="preserve"> Phường Tân Phú</t>
  </si>
  <si>
    <t xml:space="preserve"> Xã Thành Công</t>
  </si>
  <si>
    <t xml:space="preserve"> Phường Thuận Thành</t>
  </si>
  <si>
    <t xml:space="preserve"> Phường Tiên Phong</t>
  </si>
  <si>
    <t xml:space="preserve"> Xã Vạn Phái</t>
  </si>
  <si>
    <t>IV</t>
  </si>
  <si>
    <t>Huyện Định Hóa</t>
  </si>
  <si>
    <t xml:space="preserve"> Thị trấn Chợ Chu</t>
  </si>
  <si>
    <t xml:space="preserve"> Xã Bảo Linh</t>
  </si>
  <si>
    <t xml:space="preserve"> Xã Bình Thành</t>
  </si>
  <si>
    <t xml:space="preserve"> Xã Bình Yên</t>
  </si>
  <si>
    <t xml:space="preserve"> Xã Bộc Nhiêu</t>
  </si>
  <si>
    <t xml:space="preserve"> Xã Điềm Mặc</t>
  </si>
  <si>
    <t xml:space="preserve"> Xã Định Biên</t>
  </si>
  <si>
    <t xml:space="preserve"> Xã Đồng Thịnh</t>
  </si>
  <si>
    <t xml:space="preserve"> Xã Kim Phượng</t>
  </si>
  <si>
    <t xml:space="preserve"> Xã Lam Vỹ</t>
  </si>
  <si>
    <t xml:space="preserve"> Xã Linh Thông</t>
  </si>
  <si>
    <t xml:space="preserve"> Xã Phú Đình</t>
  </si>
  <si>
    <t xml:space="preserve"> Xã Phú Tiến</t>
  </si>
  <si>
    <t xml:space="preserve"> Xã Phúc Chu</t>
  </si>
  <si>
    <t xml:space="preserve"> Xã Phượng Tiến</t>
  </si>
  <si>
    <t xml:space="preserve"> Xã Quy Kỳ</t>
  </si>
  <si>
    <t xml:space="preserve"> Xã Sơn Phú</t>
  </si>
  <si>
    <t xml:space="preserve"> Xã Tân Dương</t>
  </si>
  <si>
    <t xml:space="preserve"> Xã Tân Thịnh</t>
  </si>
  <si>
    <t xml:space="preserve"> Xã Thanh Định</t>
  </si>
  <si>
    <t xml:space="preserve"> Xã Trung Hội</t>
  </si>
  <si>
    <t xml:space="preserve"> Xã Trung Lương</t>
  </si>
  <si>
    <t>V</t>
  </si>
  <si>
    <t xml:space="preserve">Huyện Phú Lương </t>
  </si>
  <si>
    <t xml:space="preserve"> Thị trấn Đu</t>
  </si>
  <si>
    <t xml:space="preserve"> Thị trấn Giang Tiên</t>
  </si>
  <si>
    <t xml:space="preserve"> Xã Cổ Lũng</t>
  </si>
  <si>
    <t xml:space="preserve"> Xã Động Đạt</t>
  </si>
  <si>
    <t xml:space="preserve"> Xã Hợp Thành</t>
  </si>
  <si>
    <t xml:space="preserve"> Xã Ôn Lương</t>
  </si>
  <si>
    <t xml:space="preserve"> Xã Phú Đô</t>
  </si>
  <si>
    <t xml:space="preserve"> Xã Phủ Lý</t>
  </si>
  <si>
    <t xml:space="preserve"> Xã Tức Tranh</t>
  </si>
  <si>
    <t xml:space="preserve"> Xã Vô Tranh</t>
  </si>
  <si>
    <t xml:space="preserve"> Xã Yên Đổ</t>
  </si>
  <si>
    <t xml:space="preserve"> Xã Yên Lạc</t>
  </si>
  <si>
    <t xml:space="preserve"> Xã Yên Ninh</t>
  </si>
  <si>
    <t xml:space="preserve"> Xã Yên Trạch</t>
  </si>
  <si>
    <t>VII</t>
  </si>
  <si>
    <t xml:space="preserve">Huyện Đồng Hỷ </t>
  </si>
  <si>
    <t xml:space="preserve"> Thị trấn Sông Cầu</t>
  </si>
  <si>
    <t xml:space="preserve"> Thị trấn Trại Cau</t>
  </si>
  <si>
    <t xml:space="preserve"> Xã Cây Thị</t>
  </si>
  <si>
    <t xml:space="preserve"> Xã Hòa Bình</t>
  </si>
  <si>
    <t xml:space="preserve"> Thị trấn Hóa Thượng</t>
  </si>
  <si>
    <t xml:space="preserve"> Xã Hóa Trung</t>
  </si>
  <si>
    <t xml:space="preserve"> Xã Hợp Tiến</t>
  </si>
  <si>
    <t xml:space="preserve"> Xã Khe Mo</t>
  </si>
  <si>
    <t xml:space="preserve"> Xã Minh Lập</t>
  </si>
  <si>
    <t xml:space="preserve"> Xã Nam Hòa</t>
  </si>
  <si>
    <t xml:space="preserve"> Xã Quang Sơn</t>
  </si>
  <si>
    <t xml:space="preserve"> Xã Tân Long</t>
  </si>
  <si>
    <t xml:space="preserve"> Xã Văn Hán</t>
  </si>
  <si>
    <t xml:space="preserve"> Xã Văn Lăng</t>
  </si>
  <si>
    <t>VIII</t>
  </si>
  <si>
    <t>VI</t>
  </si>
  <si>
    <t xml:space="preserve">Huyện Võ Nhai </t>
  </si>
  <si>
    <t xml:space="preserve"> Thị trấn Đình Cả</t>
  </si>
  <si>
    <t xml:space="preserve"> Xã Bình Long</t>
  </si>
  <si>
    <t xml:space="preserve"> Xã Cúc Đường</t>
  </si>
  <si>
    <t xml:space="preserve"> Xã Dân Tiến</t>
  </si>
  <si>
    <t xml:space="preserve"> Xã La Hiên</t>
  </si>
  <si>
    <t xml:space="preserve"> Xã Lâu Thượng</t>
  </si>
  <si>
    <t xml:space="preserve"> Xã Liên Minh</t>
  </si>
  <si>
    <t xml:space="preserve"> Xã Nghinh Tường</t>
  </si>
  <si>
    <t xml:space="preserve"> Xã Phú Thượng</t>
  </si>
  <si>
    <t xml:space="preserve"> Xã Phương Giao</t>
  </si>
  <si>
    <t xml:space="preserve"> Xã Sảng Mộc</t>
  </si>
  <si>
    <t xml:space="preserve"> Xã Thần Xa</t>
  </si>
  <si>
    <t xml:space="preserve"> Xã Thượng Nung</t>
  </si>
  <si>
    <t xml:space="preserve"> Xã Tràng Xá</t>
  </si>
  <si>
    <t xml:space="preserve"> Xã Vũ Chấn</t>
  </si>
  <si>
    <t xml:space="preserve">Huyện Đại Từ </t>
  </si>
  <si>
    <t xml:space="preserve"> Thị trấn Hùng Sơn</t>
  </si>
  <si>
    <t xml:space="preserve"> Thị trấn Quân Chu</t>
  </si>
  <si>
    <t xml:space="preserve"> Xã An Khánh</t>
  </si>
  <si>
    <t xml:space="preserve"> Xã Bản Ngoại</t>
  </si>
  <si>
    <t xml:space="preserve"> Xã Bình Thuận</t>
  </si>
  <si>
    <t xml:space="preserve"> Xã Cát Nê</t>
  </si>
  <si>
    <t xml:space="preserve"> Xã Cù Vân</t>
  </si>
  <si>
    <t xml:space="preserve"> Xã Đức Lương</t>
  </si>
  <si>
    <t xml:space="preserve"> Xã Hà Thượng</t>
  </si>
  <si>
    <t xml:space="preserve"> Xã Hoàng Nông</t>
  </si>
  <si>
    <t xml:space="preserve"> Xã Khôi Kỳ</t>
  </si>
  <si>
    <t xml:space="preserve"> Xã Ký Phú</t>
  </si>
  <si>
    <t xml:space="preserve"> Xã La Bằng</t>
  </si>
  <si>
    <t xml:space="preserve"> Xã Lục Ba</t>
  </si>
  <si>
    <t xml:space="preserve"> Xã Minh Tiến</t>
  </si>
  <si>
    <t xml:space="preserve"> Xã Mỹ Yên</t>
  </si>
  <si>
    <t xml:space="preserve"> Xã Phú Cường</t>
  </si>
  <si>
    <t xml:space="preserve"> Xã Phú Lạc</t>
  </si>
  <si>
    <t xml:space="preserve"> Xã Phú Thịnh</t>
  </si>
  <si>
    <t xml:space="preserve"> Xã Phú Xuyên</t>
  </si>
  <si>
    <t xml:space="preserve"> Xã Phục Linh</t>
  </si>
  <si>
    <t xml:space="preserve"> Xã Phúc Lương</t>
  </si>
  <si>
    <t xml:space="preserve"> Xã Tân Linh</t>
  </si>
  <si>
    <t xml:space="preserve"> Xã Tân Thái</t>
  </si>
  <si>
    <t xml:space="preserve"> Xã Tiên Hội</t>
  </si>
  <si>
    <t xml:space="preserve"> Xã Văn Yên</t>
  </si>
  <si>
    <t xml:space="preserve"> Xã Yên Lãng</t>
  </si>
  <si>
    <t>IX</t>
  </si>
  <si>
    <t xml:space="preserve">Huyện Phú Bình </t>
  </si>
  <si>
    <t xml:space="preserve"> Thị trấn Hương Sơn</t>
  </si>
  <si>
    <t xml:space="preserve"> Xã Bàn Đạt</t>
  </si>
  <si>
    <t xml:space="preserve"> Xã Bảo Lý</t>
  </si>
  <si>
    <t xml:space="preserve"> Xã Đào Xá</t>
  </si>
  <si>
    <t xml:space="preserve"> Xã Điềm Thụy</t>
  </si>
  <si>
    <t xml:space="preserve"> Xã Dương Thành</t>
  </si>
  <si>
    <t xml:space="preserve"> Xã Hà Châu</t>
  </si>
  <si>
    <t xml:space="preserve"> Xã Kha Sơn</t>
  </si>
  <si>
    <t xml:space="preserve"> Xã Lương Phú</t>
  </si>
  <si>
    <t xml:space="preserve"> Xã Nga My</t>
  </si>
  <si>
    <t xml:space="preserve"> Xã Nhã Lộng</t>
  </si>
  <si>
    <t xml:space="preserve"> Xã Tân Đức</t>
  </si>
  <si>
    <t xml:space="preserve"> Xã Tân Hòa</t>
  </si>
  <si>
    <t xml:space="preserve"> Xã Tân Khánh</t>
  </si>
  <si>
    <t xml:space="preserve"> Xã Tân Kim</t>
  </si>
  <si>
    <t xml:space="preserve"> Xã Tân Thành</t>
  </si>
  <si>
    <t xml:space="preserve"> Xã Thanh Ninh</t>
  </si>
  <si>
    <t xml:space="preserve"> Xã Thượng Đình</t>
  </si>
  <si>
    <t xml:space="preserve"> Xã úc Kỳ</t>
  </si>
  <si>
    <t xml:space="preserve"> Xã Xuân Phương</t>
  </si>
  <si>
    <t>x</t>
  </si>
  <si>
    <t xml:space="preserve">Dân số thường trú </t>
  </si>
  <si>
    <t>Dân số tạm trú</t>
  </si>
  <si>
    <t xml:space="preserve">Yếu tố đặc thù (nếu có) </t>
  </si>
  <si>
    <t xml:space="preserve">Thuộc diện sắp xếp </t>
  </si>
  <si>
    <t>Số TT</t>
  </si>
  <si>
    <t>Diện tích tự nhiên</t>
  </si>
  <si>
    <t>Quy mô dân số 
(người)</t>
  </si>
  <si>
    <t>1.1</t>
  </si>
  <si>
    <t>1.2</t>
  </si>
  <si>
    <t>1.3</t>
  </si>
  <si>
    <t>1.4</t>
  </si>
  <si>
    <t>1.5</t>
  </si>
  <si>
    <t>1.6</t>
  </si>
  <si>
    <t>1.7</t>
  </si>
  <si>
    <t>1.8</t>
  </si>
  <si>
    <t>1.9</t>
  </si>
  <si>
    <t>2.2</t>
  </si>
  <si>
    <t>Xã Tân Thành</t>
  </si>
  <si>
    <t>Yếu tố đặc thù (nếu có)</t>
  </si>
  <si>
    <t>2.1</t>
  </si>
  <si>
    <t>Phương án</t>
  </si>
  <si>
    <t>Số ĐVHC cấp xã giảm</t>
  </si>
  <si>
    <t>Số lượng ĐVHC hiện nay</t>
  </si>
  <si>
    <t>Số lượng ĐVHC đạt tiêu chuẩn không thực hiện sắp xếp</t>
  </si>
  <si>
    <t>Số lượng ĐVHC không thực hiện sắp xếp do có yếu tố đặc thù</t>
  </si>
  <si>
    <t>Số lượng ĐVHC thực hiện sắp xếp</t>
  </si>
  <si>
    <t>Số lượng ĐVHC sau sắp xếp</t>
  </si>
  <si>
    <t>Số lượng ĐVHC sau sắp xếp không đạt tiêu chuẩn do có yếu tố đặc thù</t>
  </si>
  <si>
    <t>Số lượng ĐVHC giảm sau sắp xếp</t>
  </si>
  <si>
    <t>Số lượng theo định mức</t>
  </si>
  <si>
    <t>Số lượng hiện có</t>
  </si>
  <si>
    <t>Lộ trình</t>
  </si>
  <si>
    <t>Cán bộ</t>
  </si>
  <si>
    <t>Công chức</t>
  </si>
  <si>
    <t>Viên chức</t>
  </si>
  <si>
    <t>NHĐ không chuyên trách</t>
  </si>
  <si>
    <t>TỔNG</t>
  </si>
  <si>
    <t>PHƯƠNG ÁN SỬ DỤNG TRỤ SỞ CÔNG TẠI CÁC ĐVHC CẤP XÃ SAU SẮP XẾP</t>
  </si>
  <si>
    <t>Số lượng</t>
  </si>
  <si>
    <t>Phương án sắp xếp, xử lý</t>
  </si>
  <si>
    <t>Tiếp tục sử dụng</t>
  </si>
  <si>
    <t>Xã</t>
  </si>
  <si>
    <t>Phường</t>
  </si>
  <si>
    <t>Thị trấn</t>
  </si>
  <si>
    <t>Tên ĐVHC 
cấp xã mới</t>
  </si>
  <si>
    <t>X</t>
  </si>
  <si>
    <t>ĐVHC 
cấp xã</t>
  </si>
  <si>
    <t>Đặc khu Thổ Châu</t>
  </si>
  <si>
    <t>Xã Thổ Châu</t>
  </si>
  <si>
    <t>Đặc khu Phú Quốc</t>
  </si>
  <si>
    <t>Phường Dương Đông</t>
  </si>
  <si>
    <t>Phường An Thới</t>
  </si>
  <si>
    <t>Xã Dương Tơ</t>
  </si>
  <si>
    <t>Xã Hàm Ninh</t>
  </si>
  <si>
    <t>Xã Cửa Dương</t>
  </si>
  <si>
    <t>Xã Bãi Thơm</t>
  </si>
  <si>
    <t>Xã Gành Dầu</t>
  </si>
  <si>
    <t>Xã Cửa Cạn</t>
  </si>
  <si>
    <t>Xã An Sơn</t>
  </si>
  <si>
    <t>Xã Nam Du</t>
  </si>
  <si>
    <t>Huyện Kiên Hải</t>
  </si>
  <si>
    <t>Xã Hòn Tre</t>
  </si>
  <si>
    <t>Xã Lại Sơn</t>
  </si>
  <si>
    <t>Phường Hà Tiên</t>
  </si>
  <si>
    <t>Phường Pháo Đài</t>
  </si>
  <si>
    <t>Phường Bình San</t>
  </si>
  <si>
    <t>Phường Tô Châu</t>
  </si>
  <si>
    <t>Phường Mỹ Đức</t>
  </si>
  <si>
    <t>Phường Đông Hồ</t>
  </si>
  <si>
    <t>Thành phố Hà Tiên</t>
  </si>
  <si>
    <t>Xã Tiên Hải</t>
  </si>
  <si>
    <t>Phường Vĩnh Thông</t>
  </si>
  <si>
    <t>Xã Phi Thông</t>
  </si>
  <si>
    <t>Phường Vĩnh Quang</t>
  </si>
  <si>
    <t>Phường Vĩnh Thanh</t>
  </si>
  <si>
    <t>Phường Vĩnh Thanh Vân</t>
  </si>
  <si>
    <t>Phường Vĩnh Lạc</t>
  </si>
  <si>
    <t>Phường An Hòa</t>
  </si>
  <si>
    <t>Phường Rạch Sỏi</t>
  </si>
  <si>
    <t>Phường Vĩnh Hiệp</t>
  </si>
  <si>
    <t>Phường An Bình</t>
  </si>
  <si>
    <t>Phường Vĩnh Lợi</t>
  </si>
  <si>
    <t>Xã Tân Khánh Hòa</t>
  </si>
  <si>
    <t>Xã Vĩnh Điều</t>
  </si>
  <si>
    <t>Xã Vĩnh Phú</t>
  </si>
  <si>
    <t>Huyện Giang Thành</t>
  </si>
  <si>
    <t>Xã Thuận Yên</t>
  </si>
  <si>
    <t>Xã Phú Lợi</t>
  </si>
  <si>
    <t>Xã Phú Mỹ</t>
  </si>
  <si>
    <t>Xã Dương Hòa</t>
  </si>
  <si>
    <t>Xã Hòa Điền</t>
  </si>
  <si>
    <t>Huyện Kiên Lương</t>
  </si>
  <si>
    <t>Xã Kiên Lương</t>
  </si>
  <si>
    <t>Xã Kiên Bình</t>
  </si>
  <si>
    <t>Xã Bình An</t>
  </si>
  <si>
    <t>Xã Bình Trị</t>
  </si>
  <si>
    <t>Xã Hòn Nghệ</t>
  </si>
  <si>
    <t>Xã Sơn Hải</t>
  </si>
  <si>
    <t>Xã Bình Sơn</t>
  </si>
  <si>
    <t>Xã Bình Giang</t>
  </si>
  <si>
    <t>Xã Mỹ Hiệp Sơn</t>
  </si>
  <si>
    <t>Xã Thổ Sơn</t>
  </si>
  <si>
    <t>Xã Hòn Đất</t>
  </si>
  <si>
    <t>Thị trấn Hòn Đất</t>
  </si>
  <si>
    <t>Xã Lình Huỳnh</t>
  </si>
  <si>
    <t>Xã Sơn Kiên</t>
  </si>
  <si>
    <t>Xã Sơn Bình</t>
  </si>
  <si>
    <t>Huyện Hòn Đất</t>
  </si>
  <si>
    <t>Xã Mỹ Thuận</t>
  </si>
  <si>
    <t>Thị trấn Sóc Sơn</t>
  </si>
  <si>
    <t>Xã Nam Thái Sơn</t>
  </si>
  <si>
    <t>Xã Mỹ Thái</t>
  </si>
  <si>
    <t>Xã Mỹ Lâm</t>
  </si>
  <si>
    <t>Xã Mỹ Phước</t>
  </si>
  <si>
    <t>Xã Thạnh Lộc</t>
  </si>
  <si>
    <t>Xã Mong Thọ A</t>
  </si>
  <si>
    <t>Xã Mong Thọ</t>
  </si>
  <si>
    <t>Xã Mong Thọ B</t>
  </si>
  <si>
    <t>Xã Giục Tượng</t>
  </si>
  <si>
    <t>Xã Châu Thành</t>
  </si>
  <si>
    <t>Thị trấn Minh Lương</t>
  </si>
  <si>
    <t>Xã Minh Hòa</t>
  </si>
  <si>
    <t>Xã Vĩnh Hòa Hiệp</t>
  </si>
  <si>
    <t>Xã Vĩnh Hòa Phú</t>
  </si>
  <si>
    <t>Huyện Châu Thành</t>
  </si>
  <si>
    <t>Xã Tân Hội</t>
  </si>
  <si>
    <t>Xã Tân An</t>
  </si>
  <si>
    <t>Xã Tân Hòa</t>
  </si>
  <si>
    <t>Xã Tân Hiệp A</t>
  </si>
  <si>
    <t>Xã Tân Hiệp B</t>
  </si>
  <si>
    <t>Thị trấn Tân Hiệp</t>
  </si>
  <si>
    <t>Xã Tân Hiệp</t>
  </si>
  <si>
    <t>Xã Thạnh Đông B</t>
  </si>
  <si>
    <t>Xã Thạnh Đông</t>
  </si>
  <si>
    <t>Xã Thạnh Đông A</t>
  </si>
  <si>
    <t>Huyện Tân Hiệp</t>
  </si>
  <si>
    <t>Xã Giồng Riềng</t>
  </si>
  <si>
    <t>Thị trấn Giồng Riềng</t>
  </si>
  <si>
    <t>Xã Thạnh Hòa</t>
  </si>
  <si>
    <t>Xã Bàn Thạch</t>
  </si>
  <si>
    <t>Xã Ngọc Chúc</t>
  </si>
  <si>
    <t>Xã Ngọc Thành</t>
  </si>
  <si>
    <t>Xã Vĩnh Thạnh</t>
  </si>
  <si>
    <t>Xã Hòa An</t>
  </si>
  <si>
    <t>Xã Ngọc Thuận</t>
  </si>
  <si>
    <t>Xã Long Thạnh</t>
  </si>
  <si>
    <t>Xã Thạnh Phước</t>
  </si>
  <si>
    <t>Huyện Giồng Riềng</t>
  </si>
  <si>
    <t>Xã Thạnh Hưng</t>
  </si>
  <si>
    <t>Xã Thạnh Bình</t>
  </si>
  <si>
    <t>Xã Hòa Hưng</t>
  </si>
  <si>
    <t>Xã Hòa Lợi</t>
  </si>
  <si>
    <t>Xã Hòa Thuận</t>
  </si>
  <si>
    <t>Xã Ngọc Hòa</t>
  </si>
  <si>
    <t>Xã Bàn Tân Định</t>
  </si>
  <si>
    <t>XI</t>
  </si>
  <si>
    <t>Xã Định Hòa</t>
  </si>
  <si>
    <t>Xã Vĩnh Hòa Hưng</t>
  </si>
  <si>
    <t>Xã Gò Quao</t>
  </si>
  <si>
    <t>Thị trấn Gò Quao</t>
  </si>
  <si>
    <t>Xã Vĩnh Tuy</t>
  </si>
  <si>
    <t>Huyện Gò Quao</t>
  </si>
  <si>
    <t>XII</t>
  </si>
  <si>
    <t>Xã Tây Yên</t>
  </si>
  <si>
    <t>Xã Tây Yên A</t>
  </si>
  <si>
    <t>Xã Nam Thái</t>
  </si>
  <si>
    <t>Xã An Biên</t>
  </si>
  <si>
    <t>Xã Đông Yên</t>
  </si>
  <si>
    <t>Xã Nam Thái A</t>
  </si>
  <si>
    <t>Thị trấn Thứ Ba</t>
  </si>
  <si>
    <t>Xã Nam Yên</t>
  </si>
  <si>
    <t>Xã Hưng Yên</t>
  </si>
  <si>
    <t>Xã Đông Thái</t>
  </si>
  <si>
    <t>Huyện An Biên</t>
  </si>
  <si>
    <t>XIII</t>
  </si>
  <si>
    <t>Xã Thuận Hòa</t>
  </si>
  <si>
    <t>Huyện An Minh</t>
  </si>
  <si>
    <t>Xã Đông Hòa</t>
  </si>
  <si>
    <t>Xã Tân Thạnh</t>
  </si>
  <si>
    <t>Xã Đông Hưng A</t>
  </si>
  <si>
    <t>Xã Đông Hưng</t>
  </si>
  <si>
    <t>Xã Đông Thạnh</t>
  </si>
  <si>
    <t>Xã An Minh</t>
  </si>
  <si>
    <t>Thị trấn Thứ Mười Một</t>
  </si>
  <si>
    <t>Xã Đông Hưng B</t>
  </si>
  <si>
    <t>Xã Vân Khánh</t>
  </si>
  <si>
    <t>Xã Vân Khánh Đông</t>
  </si>
  <si>
    <t>Xã Vân Khánh Tây</t>
  </si>
  <si>
    <t>XIV</t>
  </si>
  <si>
    <t>Xã Vĩnh Hòa</t>
  </si>
  <si>
    <t>Xã Hòa Chánh</t>
  </si>
  <si>
    <t>Xã Thạnh Yên</t>
  </si>
  <si>
    <t>Xã Thạnh Yên A</t>
  </si>
  <si>
    <t>Xã An Minh Bắc</t>
  </si>
  <si>
    <t>Xã Minh Thuận</t>
  </si>
  <si>
    <t>Huyện U Minh Thượng</t>
  </si>
  <si>
    <t>XV</t>
  </si>
  <si>
    <t>Xã Vĩnh Bình Bắc</t>
  </si>
  <si>
    <t>Xã Vĩnh Bình Nam</t>
  </si>
  <si>
    <t>Xã Bình Minh</t>
  </si>
  <si>
    <t>Xã Vĩnh Thuận</t>
  </si>
  <si>
    <t>Xã Tân Thuận</t>
  </si>
  <si>
    <t>Thị trấn Vĩnh Thuận</t>
  </si>
  <si>
    <t>Xã Vĩnh Phong</t>
  </si>
  <si>
    <t>Xã Phong Đông</t>
  </si>
  <si>
    <t>Huyện Vĩnh Thuận</t>
  </si>
  <si>
    <t>Xã Thạnh Trị</t>
  </si>
  <si>
    <t>TỈNH KIÊN GIANG</t>
  </si>
  <si>
    <t xml:space="preserve">Thành phố Phú  Quốc </t>
  </si>
  <si>
    <t xml:space="preserve">Thành phố Hà Tiên </t>
  </si>
  <si>
    <t xml:space="preserve">Huyện Kiên Lương </t>
  </si>
  <si>
    <t>Thị trấn Kiến Lương</t>
  </si>
  <si>
    <t xml:space="preserve">Huyện Hòn Đất </t>
  </si>
  <si>
    <t xml:space="preserve">Thành phố Rạch Giá </t>
  </si>
  <si>
    <t xml:space="preserve">Huyện Châu Thành </t>
  </si>
  <si>
    <t xml:space="preserve">Huyện An Biên </t>
  </si>
  <si>
    <t xml:space="preserve">Huyện An Minh </t>
  </si>
  <si>
    <t xml:space="preserve">Huyện Giang Thành </t>
  </si>
  <si>
    <t xml:space="preserve">Huyện Tân Hiệp </t>
  </si>
  <si>
    <t xml:space="preserve">Xã Thạnh Đông </t>
  </si>
  <si>
    <t xml:space="preserve">Huyện Giồng Riềng </t>
  </si>
  <si>
    <t>Xã Thới Quản</t>
  </si>
  <si>
    <t>Xã Định Hòa</t>
  </si>
  <si>
    <t>Xã Vĩnh Hòa Hưng Nam</t>
  </si>
  <si>
    <t>Xã Vĩnh Hòa Hưng Bắc</t>
  </si>
  <si>
    <t>Xã Vĩnh Phước A</t>
  </si>
  <si>
    <t>Xã Vĩnh Tuy</t>
  </si>
  <si>
    <t>Xã Thủy Liễu</t>
  </si>
  <si>
    <t>Xã Định An</t>
  </si>
  <si>
    <t>Xã Vĩnh Phước B</t>
  </si>
  <si>
    <t>Xã Vĩnh Thắng</t>
  </si>
  <si>
    <t xml:space="preserve">Huyện Vĩnh Thuận </t>
  </si>
  <si>
    <t xml:space="preserve">Huyện U Minh Thượng </t>
  </si>
  <si>
    <t xml:space="preserve">Xã Tiên Hải </t>
  </si>
  <si>
    <t xml:space="preserve">Xã Hòn Nghệ </t>
  </si>
  <si>
    <t xml:space="preserve">Xã Sơn Hải </t>
  </si>
  <si>
    <t xml:space="preserve">Xã Bình Sơn </t>
  </si>
  <si>
    <t xml:space="preserve">Xã Bình Giang </t>
  </si>
  <si>
    <t>Các xã</t>
  </si>
  <si>
    <t>Các phường</t>
  </si>
  <si>
    <t>Thuộc diện sắp xếp</t>
  </si>
  <si>
    <t>2.3</t>
  </si>
  <si>
    <t>2.4</t>
  </si>
  <si>
    <t>2.5</t>
  </si>
  <si>
    <t>2.6</t>
  </si>
  <si>
    <t>2.7</t>
  </si>
  <si>
    <t>2.8</t>
  </si>
  <si>
    <t>2.9</t>
  </si>
  <si>
    <t>2.10</t>
  </si>
  <si>
    <t>Các thị trấn</t>
  </si>
  <si>
    <t>1.10</t>
  </si>
  <si>
    <t>1.11</t>
  </si>
  <si>
    <t>1.12</t>
  </si>
  <si>
    <t>1.13</t>
  </si>
  <si>
    <t>1.14</t>
  </si>
  <si>
    <t>1.15</t>
  </si>
  <si>
    <t>1.16</t>
  </si>
  <si>
    <t>1.17</t>
  </si>
  <si>
    <t>1.18</t>
  </si>
  <si>
    <t xml:space="preserve">Khu vực hải đảo  </t>
  </si>
  <si>
    <t>Xã Giang Thành</t>
  </si>
  <si>
    <t>Thành phố Rạch Giá</t>
  </si>
  <si>
    <t>Thành phố Phú Quốc</t>
  </si>
  <si>
    <t>Đặc khu</t>
  </si>
  <si>
    <t>Tổng</t>
  </si>
  <si>
    <t>Số 
TT</t>
  </si>
  <si>
    <t>Xã Vĩnh Bình</t>
  </si>
  <si>
    <t>Xã U Minh Thượng</t>
  </si>
  <si>
    <t>Đặc khu Kiên Hải</t>
  </si>
  <si>
    <t>Phường Rạch Giá</t>
  </si>
  <si>
    <t>Số lượng thực hiện sắp xếp, tinh giản theo quy định hiện hành (Nghị định 178, Nghị định 67, Nghị định 29,… và các chính sách của địa phương)</t>
  </si>
  <si>
    <t>CẤP XÃ</t>
  </si>
  <si>
    <t>CẤP HUYỆN</t>
  </si>
  <si>
    <t>Số lượng cán bộ, công chức, viên chức cấp huyện bố trí về cấp xã</t>
  </si>
  <si>
    <t>Tên ĐVHC cấp xã</t>
  </si>
  <si>
    <t xml:space="preserve">Đặc khu Thổ Châu </t>
  </si>
  <si>
    <t xml:space="preserve">Đặc khu Phú Quốc </t>
  </si>
  <si>
    <t xml:space="preserve">Phường Hà Tiên </t>
  </si>
  <si>
    <t xml:space="preserve">Phường Rạch Giá </t>
  </si>
  <si>
    <t xml:space="preserve">Xã Giang Thành </t>
  </si>
  <si>
    <t xml:space="preserve">Xã Hòa Điền </t>
  </si>
  <si>
    <t>Thị trấn Kiên Lương</t>
  </si>
  <si>
    <t xml:space="preserve">Xã Kiên Lương </t>
  </si>
  <si>
    <t xml:space="preserve">Xã Hòn Đất </t>
  </si>
  <si>
    <t xml:space="preserve">Xã Mỹ Thuận </t>
  </si>
  <si>
    <t xml:space="preserve">Xã Sơn Kiên </t>
  </si>
  <si>
    <t xml:space="preserve">Xã Thạnh Lộc </t>
  </si>
  <si>
    <t xml:space="preserve">Xã Châu Thành </t>
  </si>
  <si>
    <t xml:space="preserve">Xã Bình An </t>
  </si>
  <si>
    <t xml:space="preserve">Xã Tân Hiệp </t>
  </si>
  <si>
    <t xml:space="preserve">Xã Giồng Riềng </t>
  </si>
  <si>
    <t xml:space="preserve">Xã Gò Quao </t>
  </si>
  <si>
    <t xml:space="preserve">Xã An Biên </t>
  </si>
  <si>
    <t xml:space="preserve">Xã Tân Thạnh </t>
  </si>
  <si>
    <t xml:space="preserve">Xã Đông Hưng </t>
  </si>
  <si>
    <t xml:space="preserve">Xã An Minh </t>
  </si>
  <si>
    <t xml:space="preserve">Xã Vân Khánh </t>
  </si>
  <si>
    <t xml:space="preserve">Xã U Minh Thượng </t>
  </si>
  <si>
    <t xml:space="preserve">Xã Vĩnh Bình </t>
  </si>
  <si>
    <r>
      <t>Diện tích
(km</t>
    </r>
    <r>
      <rPr>
        <b/>
        <vertAlign val="superscript"/>
        <sz val="13"/>
        <rFont val="Times New Roman"/>
        <family val="1"/>
      </rPr>
      <t>2</t>
    </r>
    <r>
      <rPr>
        <b/>
        <sz val="13"/>
        <rFont val="Times New Roman"/>
        <family val="1"/>
      </rPr>
      <t>)</t>
    </r>
  </si>
  <si>
    <t>Thành lập xã Vĩnh Bình trên cơ sở nhập toàn bộ diện tích tự nhiên là 84,12 km2, quy mô dân số là 21.986 người của xã Vĩnh Bình Bắc; toàn bộ diện tích tự nhiên là 45,65 km2, quy mô dân số là 13.562 người của xã Vĩnh Bình Nam và toàn bộ diện tích tự nhiên là 29,92 km2, quy mô dân số là 8.027 người của xã Bình Minh</t>
  </si>
  <si>
    <t>Thành lập xã Vĩnh Thuận trên cơ sở nhập toàn bộ diện tích tự nhiên là 51,60 km2, quy mô dân số là 16.678 người của xã Vĩnh Thuận và toàn bộ diện tích tự nhiên là 43,86 km2, quy mô dân số là 13.833 người của xã Tân Thuận</t>
  </si>
  <si>
    <t>Thành lập xã Vĩnh Phong trên cơ sở nhập toàn bộ diện tích tự nhiên là 87,39 km2, quy mô dân số là 18.805 người của xã Vĩnh Phong; toàn bộ diện tích tự nhiên là 30,17 km2, quy mô dân số là 7.362 người của xã Phong Đông và toàn bộ diện tích tự nhiên là 21,74 km2, quy mô dân số là 17.090 người của thị trấn Vĩnh Thuận</t>
  </si>
  <si>
    <t>Thành lập xã Vĩnh Hòa trên cơ sở nhập toàn bộ diện tích tự nhiên là 33,04 km2, quy mô dân số là 11.085 người của xã Thạnh Yên A; toàn bộ diện tích tự nhiên là 44,96 km2, quy mô dân số là 15.855 người của xã Hòa Chánh; toàn bộ diện tích tự nhiên là 29,92 km2, quy mô dân số là 10.031 người của xã Vĩnh Hòa và toàn bộ diện tích tự nhiên là 38,31 km2, quy mô dân số là 14.680 người của xã Thạnh Yên</t>
  </si>
  <si>
    <t>Thành lập xã U Minh Thượng trên cơ sở nhập toàn bộ diện tích tự nhiên là 133,76 km2, quy mô dân số là 16.727 người của xã An Minh Bắc và toàn bộ diện tích tự nhiên là 152,71 km2, quy mô dân số là 29.519 người của xã Minh Thuận</t>
  </si>
  <si>
    <t>Thành lập xã Đông Hòa trên cơ sở nhập toàn bộ diện tích tự nhiên là 98,36 km2, quy mô dân số là 29.456 người của xã Đông Hòa và toàn bộ diện tích tự nhiên là 53,52 km2, quy mô dân số là 15.826 người của xã Đông Thạnh</t>
  </si>
  <si>
    <t>Thành lập xã Tân Thạnh trên cơ sở nhập toàn bộ diện tích tự nhiên là 41,39 km2, quy mô dân số là 14.940 người của xã Tân Thạnh và toàn bộ diện tích tự nhiên là 82,46 km2, quy mô dân số là 21.134 người của xã Thuận Hòa</t>
  </si>
  <si>
    <t>Thành lập xã Đông Hưng trên cơ sở nhập toàn bộ diện tích tự nhiên là 36,16 km2, quy mô dân số là 10.656 người của xã Đông Hưng A và toàn bộ diện tích tự nhiên là 45,46 km2, quy mô dân số là 11.625 người của xã Vân Khánh Đông</t>
  </si>
  <si>
    <t>Thành lập xã An Minh trên cơ sở nhập toàn bộ diện tích tự nhiên là 12,10 km2, quy mô dân số là 8.769 người của thị trấn Thứ Mười Một; toàn bộ diện tích tự nhiên là 55,80 km2, quy mô dân số là 13.852 người của xã Đông Hưng và toàn bộ diện tích tự nhiên là 74,39 km2, quy mô dân số là 12.975 người của xã Đông Hưng B</t>
  </si>
  <si>
    <t>Thành lập xã Vân Khánh trên cơ sở nhập toàn bộ diện tích tự nhiên là 48,39 km2, quy mô dân số là 13.832 người của xã Vân Khánh và toàn bộ diện tích tự nhiên là 42,45 km2, quy mô dân số là 7.916 người của xã Vân Khánh Tây</t>
  </si>
  <si>
    <t>Thành lập xã Tây Yên trên cơ sở nhập toàn bộ diện tích tự nhiên là 45,78 km2, quy mô dân số là 19.074 người của xã Tây Yên; toàn bộ diện tích tự nhiên là 28,61 km2, quy mô dân số là 14.284 người của xã Tây Yên A và toàn bộ diện tích tự nhiên là 53,11 km2, quy mô dân số là 19.232 người của xã Nam Yên</t>
  </si>
  <si>
    <t>Thành lập xã Đông Thái trên cơ sở nhập toàn bộ diện tích tự nhiên là 52,42 km2, quy mô dân số là 19.175 người của xã Nam Thái; toàn bộ diện tích tự nhiên là 59,36 km2, quy mô dân số là 24.158 người của xã Đông Thái và toàn bộ diện tích tự nhiên là 42,74 km2, quy mô dân số là 10.988 người của xã Nam Thái A</t>
  </si>
  <si>
    <t>Thành lập xã An Biên trên cơ sở nhập toàn bộ diện tích tự nhiên là 15,38 km2, quy mô dân số là 15.096 người của thị trấn Thứ Ba; toàn bộ diện tích tự nhiên là 55,62 km2, quy mô dân số là 18.103 người của xã Đông Yên và toàn bộ diện tích tự nhiên là 47,27 km2, quy mô dân số là 20.585 người của xã Hưng Yên</t>
  </si>
  <si>
    <t>Thành lập xã Định Hòa trên cơ sở nhập toàn bộ diện tích tự nhiên là 54,64 km2, quy mô dân số là 21.390 người của xã Thới Quản; toàn bộ diện tích tự nhiên là 51,19 km2, quy mô dân số là 20.650 người của xã Định Hòa và toàn bộ diện tích tự nhiên là 37,95 km2, quy mô dân số là 14.635 người của xã Thủy Liễu</t>
  </si>
  <si>
    <t>Thành lập xã Gò Quao trên cơ sở nhập toàn bộ diện tích tự nhiên là 21,70 km2, quy mô dân số là 12.350 người của thị trấn Gò Quao; toàn bộ diện tích tự nhiên là 26,12 km2, quy mô dân số là 10.864 người của xã Vĩnh Phước B và toàn bộ diện tích tự nhiên là 36,10 km2, quy mô dân số là 21.481 người của xã Định An</t>
  </si>
  <si>
    <t>Thành lập xã Vĩnh Tuy trên cơ sở nhập toàn bộ diện tích tự nhiên là 27,48 km2, quy mô dân số là 9.082 người của xã Vĩnh Thắng; toàn bộ diện tích tự nhiên là 43,88 km2, quy mô dân số là 16.344 người của xã Vĩnh Tuy và toàn bộ diện tích tự nhiên là 44,50 km2, quy mô dân số là 11.433 người của xã Vĩnh Phước A</t>
  </si>
  <si>
    <t>Thành lập xã Giồng Riềng trên cơ sở nhập toàn bộ diện tích tự nhiên là 22,73 km2, quy mô dân số là 22.684 người của thị trấn Giồng Riềng; toàn bộ diện tích tự nhiên là 34,06 km2, quy mô dân số là 15.639 người của xã Bàn Tân Định; toàn bộ diện tích tự nhiên là 21,88 km2, quy mô dân số là 8.907 người của xã Thạnh Hòa; toàn bộ diện tích tự nhiên là 21,07 km2, quy mô dân số là 13.230 người của xã Bàn Thạch và toàn bộ diện tích tự nhiên là 22,36 km2, quy mô dân số là 9.924 người của xã Thạnh Bình</t>
  </si>
  <si>
    <t>Thành lập xã Thạnh Hưng trên cơ sở nhập toàn bộ diện tích tự nhiên là 46,00 km2, quy mô dân số là 19.098 người của xã Thạnh Hưng; toàn bộ diện tích tự nhiên là 39,85 km2, quy mô dân số là 10.624 người của xã Thạnh Phước và toàn bộ diện tích tự nhiên là 56,69 km2, quy mô dân số là 17.051 người của xã Thạnh Lộc</t>
  </si>
  <si>
    <t>Thành lập xã Long Thạnh trên cơ sở nhập toàn bộ diện tích tự nhiên là 44,23 km2, quy mô dân số là 21.417 người của xã Long Thạnh; toàn bộ diện tích tự nhiên là 23,25 km2, quy mô dân số là 8.916 người của xã Vĩnh Phú và toàn bộ diện tích tự nhiên là 28,89 km2, quy mô dân số là 11.917 người của xã Vĩnh Thạnh</t>
  </si>
  <si>
    <t>Thành lập xã Hòa Hưng trên cơ sở nhập toàn bộ diện tích tự nhiên là 45,39 km2, quy mô dân số là 13.204 người của xã Hòa Lợi; toàn bộ diện tích tự nhiên là 41,38 km2, quy mô dân số là 13.058 người của xã Hòa Hưng và toàn bộ diện tích tự nhiên là 27,46 km2, quy mô dân số là 11.615 người của xã Hòa An</t>
  </si>
  <si>
    <t>Thành lập xã Ngọc Chúc trên cơ sở nhập toàn bộ diện tích tự nhiên là 28,52 km2, quy mô dân số là 16.030 người của xã Ngọc Chúc; toàn bộ diện tích tự nhiên là 36,98 km2, quy mô dân số là 11.314 người của xã Ngọc Thuận và toàn bộ diện tích tự nhiên là 24,75 km2, quy mô dân số là 11.361 người của xã Ngọc Thành</t>
  </si>
  <si>
    <t>Thành lập xã Hòa Thuận trên cơ sở nhập toàn bộ diện tích tự nhiên là 43,92 km2, quy mô dân số là 18.055 người của xã Hòa Thuận và toàn bộ diện tích tự nhiên là 29,93 km2, quy mô dân số là 13.645 người của xã Ngọc Hòa</t>
  </si>
  <si>
    <t>Thành lập xã Tân Hội trên cơ sở nhập toàn bộ diện tích tự nhiên là 31,88 km2, quy mô dân số là 13.833 người của xã Tân Thành; toàn bộ diện tích tự nhiên là 44,45 km2, quy mô dân số là 17.908 người của xã Tân Hội; toàn bộ diện tích tự nhiên là 34,99 km2, quy mô dân số là 9.051 người của xã Tân An và toàn bộ diện tích tự nhiên là 34,96 km2, quy mô dân số là 8.658 người của xã Tân Hòa</t>
  </si>
  <si>
    <t>Thành lập xã Tân Hiệp trên cơ sở nhập toàn bộ diện tích tự nhiên là 34,01 km2, quy mô dân số là 11.393 người của xã Tân Hiệp B; toàn bộ diện tích tự nhiên là 31,98 km2, quy mô dân số là 24.035 người của thị trấn Tân Hiệp; toàn bộ diện tích tự nhiên là 29,08 km2, quy mô dân số là 10.050 người của xã Thạnh Đông B và toàn bộ diện tích tự nhiên là 51,54 km2, quy mô dân số là 21.253 người của xã Thạnh Đông</t>
  </si>
  <si>
    <t>Thành lập xã Thạnh Đông trên cơ sở nhập toàn bộ diện tích tự nhiên là 40,17 km2, quy mô dân số là 14.599 người của xã Tân Hiệp A; toàn bộ diện tích tự nhiên là 46,66 km2, quy mô dân số là 21.951 người của xã Thạnh Đông A và toàn bộ diện tích tự nhiên là 43,20 km2, quy mô dân số là 17.128 người của xã Thạnh Trị</t>
  </si>
  <si>
    <t>Thành lập xã Thạnh Lộc trên cơ sở nhập toàn bộ diện tích tự nhiên là 33,58 km2, quy mô dân số là 19.077 người của xã Thạnh Lộc; toàn bộ diện tích tự nhiên là 35,58 km2, quy mô dân số là 13.463 người của xã Mong Thọ A; toàn bộ diện tích tự nhiên là 15,10 km2, quy mô dân số là 9.588 người của xã Mong Thọ; toàn bộ diện tích tự nhiên là 20,37 km2, quy mô dân số là 17.434 người của xã Mong Thọ B</t>
  </si>
  <si>
    <t>Thành lập xã Châu Thành trên cơ sở nhập toàn bộ diện tích tự nhiên là 19,18 km2, quy mô dân số là 25.468 người của thị trấn Minh Lương; toàn bộ diện tích tự nhiên là 47,18 km2, quy mô dân số là 24.443 người của xã Minh Hòa và toàn bộ diện tích tự nhiên là 41,29 km2, quy mô dân số là 20.267 người của xã Giục Tượng</t>
  </si>
  <si>
    <t>Thành lập xã Bình An trên cơ sở nhập toàn bộ diện tích tự nhiên là 33,45 km2, quy mô dân số là 23.204 người của xã Bình An; toàn bộ diện tích tự nhiên là 16,11 km2, quy mô dân số là 19.861 người của xã Vĩnh Hòa Hiệp và toàn bộ diện tích tự nhiên là 23,87 km2, quy mô dân số là 16.410 người của xã Vĩnh Hòa Phú</t>
  </si>
  <si>
    <t>Thành lập xã Hòn Đất trên cơ sở nhập toàn bộ diện tích tự nhiên là 32,96 km2, quy mô dân số là 16.590 người của thị trấn Hòn Đất; toàn bộ diện tích tự nhiên là 32,96 km2, quy mô dân số là 11.644 người của xã Lình Huỳnh; bộ diện tích tự nhiên là 60,83 km2, quy mô dân số là 18.725 người của xã Thổ Sơn và toàn bộ diện tích tự nhiên là 154,95 km2, quy mô dân số là 14.558 người của xã Nam Thái Sơn</t>
  </si>
  <si>
    <t>Thành lập xã Mỹ Thuận trên cơ sở nhập toàn bộ diện tích tự nhiên là 25,45 km2, quy mô dân số là 21.365 người của thị trấn Sóc Sơn; toàn bộ diện tích tự nhiên là 103,45 km2, quy mô dân số là 21.682 người của xã Mỹ Hiệp Sơn; toàn bộ diện tích tự nhiên là 37,80 km2, quy mô dân số là 10.264 người của xã Mỹ Thuận và toàn bộ diện tích tự nhiên là 43,80 km2, quy mô dân số là 7.436 người của xã Mỹ Phước</t>
  </si>
  <si>
    <t>Thành lập xã Giang Thành trên cơ sở nhập toàn bộ diện tích tự nhiên là 51,74 km2, quy mô dân số là 8.158 người của xã Tân Khánh Hòa; toàn bộ diện tích tự nhiên là 47,16 km2, quy mô dân số là 5.596 người của xã Phú Lợi và toàn bộ diện tích tự nhiên là 85,23 km2, quy mô dân số là 6.285 người của xã Phú Mỹ</t>
  </si>
  <si>
    <t>Thành lập xã Vĩnh Điều trên cơ sở toàn bộ diện tích tự nhiên là 100,34 km2, quy mô dân số là 8.683 người của xã Vĩnh Điều và toàn bộ diện tích tự nhiên là 129,01 km2, quy mô dân số là 8.843 người của xã Vĩnh Phú</t>
  </si>
  <si>
    <t>Thành lập xã Hòa Điền trên cơ sở nhập và toàn bộ diện tích tự nhiên là 121,03 km2, quy mô dân số là 12.445 người của xã Hòa Điền và toàn bộ diện tích tự nhiên là 164,35 km2, quy mô dân số là 11.654 người của xã Kiên Bình</t>
  </si>
  <si>
    <t>Thành lập xã Kiên Lương trên cơ sở nhập toàn bộ diện tích tự nhiên là 36,91 km2, quy mô dân số là 36.402 người của thị trấn Kiên Lương; toàn bộ diện tích tự nhiên là 39,14 km2, quy mô dân số là 13.944 người của xã Bình An và toàn bộ diện tích tự nhiên là 62,02 km2, quy mô dân số là 7.966 người của xã Bình Trị</t>
  </si>
  <si>
    <t>Thành lập đặc khu Kiên Hải trên cơ sở toàn bộ diện tích tự nhiên 24,75 km2 và quy mô dân số 23.179 người của huyện đảo Kiên Hải, đồng thời kết thúc hoạt động của các xã đảo: An Sơn, Nam Du, Hòn Tre và Lại Sơn thuộc huyện Kiên Hải</t>
  </si>
  <si>
    <t>Thành lập phường Rạch Giá trên cơ sở nhập 09 phường của thành phố Rạch Giá, gồm: toàn bộ diện tích tự nhiên là 10,38 km2, quy mô dân số là 45.487 người của phường Vĩnh Quang; toàn bộ diện tích tự nhiên là 1,32 km2, quy mô dân số là 27.191 người của phường Vĩnh Thanh; toàn bộ diện tích tự nhiên là 1,99 km2, quy mô dân số là 39.528 người của phường Vĩnh Thanh Vân; toàn bộ diện tích tự nhiên là 2,86 km2, quy mô dân số là 28.097 người của phường Vĩnh Lạc; toàn bộ diện tích tự nhiên là 6,59 km2, quy mô dân số là 35.299 người của phường An Hòa; toàn bộ diện tích tự nhiên là 10,61 km2, quy mô dân số là 21.095 người của phường Vĩnh Hiệp; toàn bộ diện tích tự nhiên là 4,76 km2, quy mô dân số là 23.694 người của phường An Bình; toàn bộ diện tích tự nhiên là 3,45 km2, quy mô dân số là 19.700 người của phường Rạch Sỏi và toàn bộ diện tích tự nhiên là 3,56 km2, quy mô dân số là 10.570 người của phường Vĩnh Lợi</t>
  </si>
  <si>
    <t>Thành lập phường Hà Tiên trên cơ sở nhập toàn bộ diện tích tự nhiên là 9,36 km2, quy mô dân số là 8.805 người của phường Pháo Đài; toàn bộ diện tích tự nhiên là 1,70 km2, quy mô dân số là 11.645 người của phường Bình San; toàn bộ diện tích tự nhiên là 16,71 km2, quy mô dân số là 9.172 người của phường Mỹ Đức và toàn bộ diện tích tự nhiên là 33,59 km2, quy mô dân số là 10.987 người của phường Đông Hồ</t>
  </si>
  <si>
    <t>Thành lập phường Tô Châu trên cơ sở nhập toàn bộ diện tích tự nhiên là 5,34 km2, quy mô dân số là 7.867 người của phường Tô Châu, thành phố Hà Hiên; toàn bộ diện tích tự nhiên là 32,31 km2, quy mô dân số là 9.151 người của xã Thuận Yên, thành phố Hà Tiên và toàn bộ diện tích tự nhiên là 42,12 km2, quy mô dân số là 8.847 người của xã Dương Hòa, huyện Kiên Lương</t>
  </si>
  <si>
    <t>Thành lập đặc khu Thổ Châu trên cơ sở trên cơ sở nguyên trạng toàn bộ diện tích tự nhiên là 13,98 km2 và quy mô dân số là 1.896 người của xã đảo Thổ Châu thuộc thành phố Phú Quốc</t>
  </si>
  <si>
    <t>Thành lập đặc khu Phú Quốc trên cơ sở nhập 08 xã, phường của thành phố Phú Quốc, gồm: toàn bộ diện tích tự nhiên là 15,06 km2, quy mô dân số là 48.760 người của phường Dương Đông; toàn bộ diện tích tự nhiên là 34,29 km2, quy mô dân số là 33.503 người của phường An Thới; toàn bộ diện tích tự nhiên là 81,78 km2, quy mô dân số là 19.245 người của xã Dương Tơ; toàn bộ diện tích tự nhiên là 62,87 km2, quy mô dân số là 13.234 người của xã Hàm Ninh; toàn bộ diện tích tự nhiên là 184,72 km2, quy mô dân số là 20.209 người của xã Cửa Dương; toàn bộ diện tích tự nhiên là 98,50 km2, quy mô dân số là 6.018 người của xã Bãi Thơm; toàn bộ diện tích tự nhiên là 57,90 km2, quy mô dân số là 10.676 người của xã Gành Dầu và toàn bộ diện tích tự nhiên là 40,17 km2, quy mô dân số là 5.984 người của xã Cửa Cạn</t>
  </si>
  <si>
    <t>Thành lập xã Sơn Kiên trên cơ sở nhập toàn bộ diện tích tự nhiên là 53,11 km2, quy mô dân số là 14.716 người của xã Sơn Kiên; toàn bộ diện tích tự nhiên là 35,76 km2, quy mô dân số là 9.682 người của xã Sơn Bình và toàn bộ diện tích tự nhiên là 74,54 km2, quy mô dân số là 5.284 người của xã Mỹ Thái</t>
  </si>
  <si>
    <t>Không tiếp tục sử dụng</t>
  </si>
  <si>
    <t xml:space="preserve">Phương án khác </t>
  </si>
  <si>
    <t>A</t>
  </si>
  <si>
    <t>Phường Tô châu</t>
  </si>
  <si>
    <t>Xã Định An</t>
  </si>
  <si>
    <t>Xã Định Hòa</t>
  </si>
  <si>
    <t>Xã Thới Quản</t>
  </si>
  <si>
    <t>Xã Thủy Liễu</t>
  </si>
  <si>
    <t>Xã Vĩnh Hòa Hưng Bắc</t>
  </si>
  <si>
    <t>Xã Vĩnh Hòa Hưng Nam</t>
  </si>
  <si>
    <t>Xã Vĩnh Phước A</t>
  </si>
  <si>
    <t>Xã Vĩnh Phước B</t>
  </si>
  <si>
    <t>Xã Vĩnh Tuy</t>
  </si>
  <si>
    <t>Xã Vĩnh Thắng</t>
  </si>
  <si>
    <t>Thị trấn Gò Quao</t>
  </si>
  <si>
    <t>B</t>
  </si>
  <si>
    <t>C</t>
  </si>
  <si>
    <t>TỔNG SỐ CẤP HUYỆN, CẤP XÃ</t>
  </si>
  <si>
    <t>Tên ĐVHC cấp xã mới</t>
  </si>
  <si>
    <t>Sắp xếp, tổ chức lại xã Sơn Hải trên cơ sở nguyên trạng diện tích tự nhiên, quy mô dân số của xã Sơn Hải thuộc huyện Kiên Lương hiện nay.</t>
  </si>
  <si>
    <t>Thành lập xã Vĩnh Hòa Hưng trên cơ sở 
nhập toàn bộ diện tích tự nhiên là 47,77 km2, 
quy mô dân số là 17.648 người của xã Vĩnh Hòa Hưng Bắc và toàn bộ diện tích tự nhiên là 48,17 km2, quy mô dân số là 19.880 người của xã Vĩnh Hòa Hưng Nam</t>
  </si>
  <si>
    <t>Sắp xếp, tổ chức lại xã Bình Giang trên cơ sở nguyên trạng diện tích tự nhiên, quy mô dân số của xã Bình Giang thuộc huyện Hòn Đất hiện nay</t>
  </si>
  <si>
    <t>Thành lập phường Vĩnh Thông trên cơ sở nhập toàn bộ diện tích tự nhiên là 44,87 km2, dân số dân số là 19.573 người của xã Phi Thông, thành phố Rạch Giá; toàn bộ diện tích tự nhiên là 14,06 km2, quy mô dân số là 11.558 người của phường Vĩnh Thông, thành phố Rạch Giá và toàn bộ diện tích tự nhiên là 36,97 km2, quy mô dân số là 24.054 người của xã Mỹ Lâm, huyện Hòn Đất</t>
  </si>
  <si>
    <t>Sắp xếp, tổ chức lại xã  Tiên Hải trên cơ sở nguyên trạng diện tích tự nhiên, quy mô dân số của xã Tiên Hải thuộc thành phố Hà Tiên hiện nay.</t>
  </si>
  <si>
    <t>Sắp xếp, tổ chức lại xã Hòn Nghệ trên cơ sở nguyên trạng diện tích tự nhiên, quy mô dân số của xã Hòn Nghệ thuộc huyện Kiên Lương hiện nay.</t>
  </si>
  <si>
    <t>Sắp xếp, tổ chức lại xã Bình Sơn trên cơ sở nguyên trạng diện tích tự nhiên, quy mô dân số của xã Bình Sơn thuộc huyện Hòn Đất hiện nay</t>
  </si>
  <si>
    <r>
      <t>Diện tích 
(km</t>
    </r>
    <r>
      <rPr>
        <b/>
        <vertAlign val="superscript"/>
        <sz val="13"/>
        <color theme="1"/>
        <rFont val="Times New Roman"/>
        <family val="1"/>
      </rPr>
      <t>2</t>
    </r>
    <r>
      <rPr>
        <b/>
        <sz val="13"/>
        <color theme="1"/>
        <rFont val="Times New Roman"/>
        <family val="1"/>
      </rPr>
      <t>)</t>
    </r>
  </si>
  <si>
    <t>Phụ lục I</t>
  </si>
  <si>
    <t>(Kèm theo Đề án số          /CP-ĐP ngày       /5/2025 của Chính phủ)</t>
  </si>
  <si>
    <t>THỐNG KÊ HIỆN TRẠNG ĐVHC CẤP XÃ CỦA TỈNH AN GIANG</t>
  </si>
  <si>
    <t>Phụ lục II</t>
  </si>
  <si>
    <t>THỐNG KÊ ĐVHC CẤP XÃ KHÔNG THỰC HIỆN SẮP XẾP TỈNH AN GIANG</t>
  </si>
  <si>
    <t>Phụ lục IV</t>
  </si>
  <si>
    <r>
      <t xml:space="preserve">BẢNG THỐNG KÊ SỐ LƯỢNG ĐVHC CẤP XÃ CỦA TỈNH AN GIANG
</t>
    </r>
    <r>
      <rPr>
        <i/>
        <sz val="13"/>
        <color theme="1"/>
        <rFont val="Times New Roman"/>
        <family val="1"/>
      </rPr>
      <t>(Kèm theo Đề án số          /CP-ĐP ngày       /5/2025 của Chính phủ)</t>
    </r>
  </si>
  <si>
    <t>Phụ lục VI</t>
  </si>
  <si>
    <t>THỐNG KÊ SỐ LƯỢNG CBCC CẤP HUYỆN, CẤP XÃ VÀ PHƯƠNG ÁN SẮP XẾP, BỐ TRÍ SAU KHI THỰC HIỆN SẮP XẾP ĐVHC CẤP XÃ</t>
  </si>
  <si>
    <t>Phụ lục V</t>
  </si>
  <si>
    <t>TỈNH AN GIANG</t>
  </si>
  <si>
    <t>Thành phố Long Xuyên</t>
  </si>
  <si>
    <t>Các xã. thị trấn:</t>
  </si>
  <si>
    <t>Xã Mỹ Hòa Hưng</t>
  </si>
  <si>
    <t>Xã Mỹ Khánh</t>
  </si>
  <si>
    <t>Các phường:</t>
  </si>
  <si>
    <t>Phường Mỹ Bình</t>
  </si>
  <si>
    <t>Phường Mỹ Long</t>
  </si>
  <si>
    <t>Phường Mỹ Xuyên</t>
  </si>
  <si>
    <t>Phường Mỹ Phước</t>
  </si>
  <si>
    <t>Phường Mỹ Quý</t>
  </si>
  <si>
    <t>Phường Mỹ Hòa</t>
  </si>
  <si>
    <t>Phường Bình Đức</t>
  </si>
  <si>
    <t>Phường Bình Khánh</t>
  </si>
  <si>
    <t>Phường Mỹ Thới</t>
  </si>
  <si>
    <t>Phường Mỹ Thạnh</t>
  </si>
  <si>
    <t>Thành phố Châu Đốc</t>
  </si>
  <si>
    <t>Các xã, thị trấn:</t>
  </si>
  <si>
    <t>Xã Vĩnh Tế</t>
  </si>
  <si>
    <t xml:space="preserve"> </t>
  </si>
  <si>
    <t>Xã Vĩnh Châu</t>
  </si>
  <si>
    <t>Có đường biên giới quốc gia</t>
  </si>
  <si>
    <t>Phường Châu Phú A</t>
  </si>
  <si>
    <t>Phường Châu Phú B</t>
  </si>
  <si>
    <t>Phường Núi Sam</t>
  </si>
  <si>
    <t>Phường Vĩnh Mỹ</t>
  </si>
  <si>
    <t>Phường Vĩnh Nguơn</t>
  </si>
  <si>
    <t>Huyện An Phú</t>
  </si>
  <si>
    <t>Xã Phú Hội</t>
  </si>
  <si>
    <t>Xã Vĩnh Hội Đông</t>
  </si>
  <si>
    <t>Xã Vĩnh Trường</t>
  </si>
  <si>
    <t>Xã Vĩnh Hậu</t>
  </si>
  <si>
    <t>Xã Quốc Thái</t>
  </si>
  <si>
    <t>Xã Phước Hưng</t>
  </si>
  <si>
    <t>Xã Khánh An</t>
  </si>
  <si>
    <t>Xã Khánh Bình</t>
  </si>
  <si>
    <t>Xã Nhơn Hội</t>
  </si>
  <si>
    <t>Xã Vĩnh Lộc</t>
  </si>
  <si>
    <t>Xã Phú Hữu</t>
  </si>
  <si>
    <t>Thị trấn An Phú</t>
  </si>
  <si>
    <t>Thị trấn Đa Phước</t>
  </si>
  <si>
    <t>Thị trấn Long Bình</t>
  </si>
  <si>
    <t>Không có</t>
  </si>
  <si>
    <t>Thị xã Tân Châu</t>
  </si>
  <si>
    <t>Xã Lê Chánh</t>
  </si>
  <si>
    <t>Xã Phú Vĩnh</t>
  </si>
  <si>
    <t>Xã Châu Phong</t>
  </si>
  <si>
    <t>Xã Long An</t>
  </si>
  <si>
    <t>Xã Phú Lộc</t>
  </si>
  <si>
    <t>Xã Vĩnh Xương</t>
  </si>
  <si>
    <t>Phường Long Châu</t>
  </si>
  <si>
    <t>Phường Long Hưng</t>
  </si>
  <si>
    <t>Phường Long Phú</t>
  </si>
  <si>
    <t>Phường Long Thạnh</t>
  </si>
  <si>
    <t>Phường Long Sơn</t>
  </si>
  <si>
    <t>Xã Long Hòa</t>
  </si>
  <si>
    <t>Xã Phú Long</t>
  </si>
  <si>
    <t>Xã Phú Lâm</t>
  </si>
  <si>
    <t>Xã Phú Thạnh</t>
  </si>
  <si>
    <t>Xã Phú Thọ</t>
  </si>
  <si>
    <t>Xã Phú An</t>
  </si>
  <si>
    <t>Xã Phú Thành</t>
  </si>
  <si>
    <t>Xã Phú Xuân</t>
  </si>
  <si>
    <t>Xã Phú Bình</t>
  </si>
  <si>
    <t>Xã Bình Thạnh Đông</t>
  </si>
  <si>
    <t>Xã Hòa Lạc</t>
  </si>
  <si>
    <t>Xã Phú Hiệp</t>
  </si>
  <si>
    <t>Xã Hiệp Xương</t>
  </si>
  <si>
    <t>Xã Phú Hưng</t>
  </si>
  <si>
    <t>Xã Tân Trung</t>
  </si>
  <si>
    <t>Thị trấn Chợ Vàm</t>
  </si>
  <si>
    <t>Thị trấn Phú Mỹ</t>
  </si>
  <si>
    <t>Huyện Châu Phú</t>
  </si>
  <si>
    <t>Xã Mỹ Đức</t>
  </si>
  <si>
    <t>Xã Khánh Hòa</t>
  </si>
  <si>
    <t>Xã Ô Long Vĩ</t>
  </si>
  <si>
    <t>Xã Mỹ Phú</t>
  </si>
  <si>
    <t>Xã Thạnh Mỹ Tây</t>
  </si>
  <si>
    <t>Xã Đào Hữu Cảnh</t>
  </si>
  <si>
    <t>Xã Bình Long</t>
  </si>
  <si>
    <t>Xã Bình Mỹ</t>
  </si>
  <si>
    <t>Xã Bình Thủy</t>
  </si>
  <si>
    <t>Xã Bình Chánh</t>
  </si>
  <si>
    <t>Xã Bình Phú</t>
  </si>
  <si>
    <t>Thị trấn Vĩnh Thạnh Trung</t>
  </si>
  <si>
    <t>Thị trấn Cái Dầu</t>
  </si>
  <si>
    <t>Huyện Tịnh Biên</t>
  </si>
  <si>
    <t>Xã An Nông</t>
  </si>
  <si>
    <t>Xã An Cư</t>
  </si>
  <si>
    <t>Xã Văn Giáo</t>
  </si>
  <si>
    <t>Xã Vĩnh Trung</t>
  </si>
  <si>
    <t>Xã Tân Lợi</t>
  </si>
  <si>
    <t>Xã Tân Lập</t>
  </si>
  <si>
    <t>Xã An Hảo</t>
  </si>
  <si>
    <t>Phường Nhơn Hưng</t>
  </si>
  <si>
    <t>Phường Nhà Bàng</t>
  </si>
  <si>
    <t>Phường Thới Sơn</t>
  </si>
  <si>
    <t>Phường An Phú</t>
  </si>
  <si>
    <t>Phường Tịnh Biên</t>
  </si>
  <si>
    <t>Phường Chi Lăng</t>
  </si>
  <si>
    <t>Phường Núi Voi</t>
  </si>
  <si>
    <t>Huyện Tri Tôn</t>
  </si>
  <si>
    <t>Xã Lê Trì</t>
  </si>
  <si>
    <t>Xã Lạc Quới</t>
  </si>
  <si>
    <t>Xã Núi Tô</t>
  </si>
  <si>
    <t>Xã Châu Lăng</t>
  </si>
  <si>
    <t>Xã Lương Phi</t>
  </si>
  <si>
    <t>Xã Lương An Trà</t>
  </si>
  <si>
    <t>Xã An Tức</t>
  </si>
  <si>
    <t>Xã Ô Lâm</t>
  </si>
  <si>
    <t>Xã Tà Đảnh</t>
  </si>
  <si>
    <t>Xã Tân Tuyến</t>
  </si>
  <si>
    <t>Xã Vĩnh Gia</t>
  </si>
  <si>
    <t>Xã Vĩnh Phước</t>
  </si>
  <si>
    <t>Thị trấn Ba Chúc</t>
  </si>
  <si>
    <t>Thị trấn Tri Tôn</t>
  </si>
  <si>
    <t>Thị trấn Cô Tô</t>
  </si>
  <si>
    <t>Xã An Hòa</t>
  </si>
  <si>
    <t>Xã Bình Hòa</t>
  </si>
  <si>
    <t>Xã Bình Thạnh</t>
  </si>
  <si>
    <t>Xã Cần Đăng</t>
  </si>
  <si>
    <t>Xã Vĩnh Hanh</t>
  </si>
  <si>
    <t>Xã Vĩnh An</t>
  </si>
  <si>
    <t>Xã Vĩnh Lợi</t>
  </si>
  <si>
    <t>Xã Vĩnh Nhuận</t>
  </si>
  <si>
    <t>Xã Vĩnh Thành</t>
  </si>
  <si>
    <t>Xã Hòa Bình Thạnh</t>
  </si>
  <si>
    <t>Xã Tân Phú</t>
  </si>
  <si>
    <t>Thị trấn An Châu</t>
  </si>
  <si>
    <t>Thị trấn Vĩnh Bình</t>
  </si>
  <si>
    <t>Huyện Chợ Mới</t>
  </si>
  <si>
    <t>Xã Tấn Mỹ</t>
  </si>
  <si>
    <t>Xã Nhơn Mỹ</t>
  </si>
  <si>
    <t>Xã Mỹ Hội Đông</t>
  </si>
  <si>
    <t>Xã Mỹ Hiệp</t>
  </si>
  <si>
    <t>Xã Mỹ An</t>
  </si>
  <si>
    <t>Xã Long Kiến</t>
  </si>
  <si>
    <t>Xã Long Giang</t>
  </si>
  <si>
    <t>Xã Long Điền B</t>
  </si>
  <si>
    <t>Xã Long Điền A</t>
  </si>
  <si>
    <t>Xã Kiến Thành</t>
  </si>
  <si>
    <t>Xã Kiến An</t>
  </si>
  <si>
    <t>Xã Hòa Bình</t>
  </si>
  <si>
    <t>Xã Bình Phước Xuân</t>
  </si>
  <si>
    <t>Xã An Thạnh Trung</t>
  </si>
  <si>
    <t>Thị trấn Mỹ Luông</t>
  </si>
  <si>
    <t>Thị trấn Hội An</t>
  </si>
  <si>
    <t>Thị trấn Chợ Mới</t>
  </si>
  <si>
    <t>Huyện Thoại Sơn</t>
  </si>
  <si>
    <t>Xã Thoại Giang</t>
  </si>
  <si>
    <t>Xã Bình Thành</t>
  </si>
  <si>
    <t>Xã Vọng Thê</t>
  </si>
  <si>
    <t>Xã Vọng Đông</t>
  </si>
  <si>
    <t>Xã Định Mỹ</t>
  </si>
  <si>
    <t>Xã Định Thành</t>
  </si>
  <si>
    <t>Xã Phú Thuận</t>
  </si>
  <si>
    <t>Xã Vĩnh Chánh</t>
  </si>
  <si>
    <t>Xã Vĩnh Trạch</t>
  </si>
  <si>
    <t>Xã Vĩnh Khánh</t>
  </si>
  <si>
    <t>Xã Mỹ Phú Đông</t>
  </si>
  <si>
    <t>Xã Tây Phú</t>
  </si>
  <si>
    <t>Xã An Bình</t>
  </si>
  <si>
    <t>Thị trấn Núi Sập</t>
  </si>
  <si>
    <t>Thị trấn Phú Hòa</t>
  </si>
  <si>
    <t>Thị trấn Óc Eo</t>
  </si>
  <si>
    <t>Huyện Phú Tân</t>
  </si>
  <si>
    <t>Các xã:</t>
  </si>
  <si>
    <t>Giữ nguyên hiện trạng xã Mỹ Hòa Hưng</t>
  </si>
  <si>
    <t>Phường Long Xuyên</t>
  </si>
  <si>
    <t>Sáp nhập nguyên hiện trạng phường Mỹ Hòa, phường Mỹ Bình, phường Mỹ Long, phường Mỹ Xuyên, phường Mỹ Phước và phường Mỹ Quý</t>
  </si>
  <si>
    <t>Sáp nhập nguyên  hiện trạng phường Bình Đức, phường  Bình Khánh và xã Mỹ Khánh</t>
  </si>
  <si>
    <t xml:space="preserve">Phường Mỹ Thới </t>
  </si>
  <si>
    <t>Sáp nhập nguyên hiện trạng phường Mỹ Thạnh và phường Mỹ Thới</t>
  </si>
  <si>
    <t>Phường Châu Đốc</t>
  </si>
  <si>
    <t>Sáp nhập phường Châu phú A, Châu Phú B, Vĩnh Nguơn, Vĩnh Mỹ, một phần xã Vĩnh Châu (ấp Mỹ An)</t>
  </si>
  <si>
    <t>Phường Vĩnh Tế</t>
  </si>
  <si>
    <t>Sáp nhập phường Núi Sam, xã Vĩnh Tế và phần lớn xã Vĩnh Châu (ấp Mỹ Thuận; Mỹ Phú)</t>
  </si>
  <si>
    <t>Xã An Phú</t>
  </si>
  <si>
    <t>Nhập thị trấn An Phú, xã Vĩnh Hội Đông và điều chỉnh một phần diện tích tự nhiên là 12,79 km2 và quy mô dân số là 11.884 người của xã Phú Hội; điều chỉnh một phần diện tích tự nhiên là 5,82 km2  và quy mô dân số là 4.630 người xã Phước Hưng (toàn bộ diện tích và quy mô dân số của ấp Phước Mỹ và ấp Phước Thạnh)</t>
  </si>
  <si>
    <t xml:space="preserve">Xã Vĩnh Hậu </t>
  </si>
  <si>
    <t>Nhập thị trấn Đa Phước, xã Vĩnh Hậu, xã Vĩnh Trường</t>
  </si>
  <si>
    <t xml:space="preserve">Xã Nhơn Hội </t>
  </si>
  <si>
    <t>Nhập xã Nhơn Hội, xã Quốc Thái, điều chỉnh một phần diện tích tự nhiên là 9,25 km2, quy mô dân số là 9.817 người của xã Phước Hưng; điều chỉnh một phần diện tích tự nhiên là 10,91 km2 và quy mô dân số là 7.353 người của xã Phú Hội.</t>
  </si>
  <si>
    <t>Nhập thị trấn Long Bình, xã Khánh An, xã Khánh Bình</t>
  </si>
  <si>
    <t xml:space="preserve">Xã Phú Hữu </t>
  </si>
  <si>
    <t>Nhập xã Phú Hữu và xã Vĩnh Lộc và điều chỉnh một phần diện tích tự nhiên là 0,42 km2  và quy mô dân số là 385 người của xã Phước Hưng (khu vực Cồn Cóc thuốc ấp Phước Khánh).</t>
  </si>
  <si>
    <t xml:space="preserve">Xã Tân An </t>
  </si>
  <si>
    <t>Nhập xã Tân Thạnh, xã Tân An và xã Long An</t>
  </si>
  <si>
    <t xml:space="preserve">Xã Châu Phong </t>
  </si>
  <si>
    <t>Nhập xã Phú Vĩnh, xã Lê Chánh và xã Châu Phong</t>
  </si>
  <si>
    <t>Nhập xã Phú Lộc, xã Vĩnh Xương và xã Vĩnh Hoà</t>
  </si>
  <si>
    <t>Phường Tân Châu</t>
  </si>
  <si>
    <t>Nhập phường Long Thạnh và phường Long Sơn</t>
  </si>
  <si>
    <t xml:space="preserve">Phường Long Phú </t>
  </si>
  <si>
    <t>Nhập phường Long Hưng, phường Long Châu và phường Long Phú</t>
  </si>
  <si>
    <t>Xã Phú Tân</t>
  </si>
  <si>
    <t>Nhập toàn bộ diện tích tự nhiên và quy mô dân số của 04 ĐVHC cấp xã, gồm: thị trấn Phú Mỹ, xã Tân Trung, xã Tân Hòa, xã Phú Hưng.</t>
  </si>
  <si>
    <t xml:space="preserve">Xã Phú An </t>
  </si>
  <si>
    <t>Nhập toàn bộ diện tích tự nhiên và quy mô dân số của 03 ĐVHC cấp xã, gồm: xã Phú Thọ, xã Phú Xuân, xã Phú An</t>
  </si>
  <si>
    <t xml:space="preserve">Xã Bình Thạnh Đông </t>
  </si>
  <si>
    <t>Nhập toàn bộ diện tích tự nhiên và quy mô dân số của 03 ĐVHC cấp xã, gồm: xã Hiệp Xương, xã Phú Bình, xã Bình Thạnh Đông.</t>
  </si>
  <si>
    <t xml:space="preserve">Xã Chợ Vàm </t>
  </si>
  <si>
    <t>Nhập toàn bộ diện tích tự nhiên và quy mô dân số của 03 ĐVHC cấp xã, gồm: thị trấn Chợ Vàm, xã Phú Thành, xã Phú Thạnh.</t>
  </si>
  <si>
    <t xml:space="preserve">Xã Hòa Lạc </t>
  </si>
  <si>
    <t>Nhập toàn bộ diện tích tự nhiên và quy mô dân số của 02 ĐVHC cấp xã, gồm: xã Hòa Lạc, xã Phú Hiệp.</t>
  </si>
  <si>
    <t xml:space="preserve">Xã Phú Lâm </t>
  </si>
  <si>
    <t>Nhập toàn bộ diện tích tự nhiên và quy mô dân số của 03 ĐVHC cấp xã, gồm: xã Long Hòa, xã Phú Lâm, xã Phú Long.</t>
  </si>
  <si>
    <t>Xã Châu Phú</t>
  </si>
  <si>
    <t>Nhập xã thị trấn Cái Dầu, xã Bình Long và xã Bình Phú</t>
  </si>
  <si>
    <t xml:space="preserve">Nhập xã Mỹ Đức và xã Khánh Hòa </t>
  </si>
  <si>
    <t>Xã Vĩnh Thạnh Trung</t>
  </si>
  <si>
    <t>Nhập xã Mỹ Phú và thị trấn Vĩnh Thạnh Trung</t>
  </si>
  <si>
    <t>Nhập xã Bình Mỹ, xã Bình Thủy và xã Bình Chánh</t>
  </si>
  <si>
    <t>Nhập xã Đào Hữu Cảnh, xã Thạnh Mỹ Tây, Ô Long Vĩ</t>
  </si>
  <si>
    <t xml:space="preserve">Thị xã Tịnh Biên </t>
  </si>
  <si>
    <t>Nhập xã An Cư, xã Văn Giáo và xã Vĩnh Trung</t>
  </si>
  <si>
    <t>Xã Núi Cấm</t>
  </si>
  <si>
    <t>Nhập xã An Hảo và xã Tân Lập</t>
  </si>
  <si>
    <t>Nhập phường An Phú, phường Tịnh Biên và xã An Nông</t>
  </si>
  <si>
    <t>Nhập phường Nhơn Hưng, 
phường Nhà Bàng 
và phường Thới Sơn</t>
  </si>
  <si>
    <t>Nhập phường Chi Lăng, phường Núi Voi và xã Tân Lợi</t>
  </si>
  <si>
    <t>Xã Ba Chúc</t>
  </si>
  <si>
    <t>Nhập toàn bộ diện tích tự nhiên, quy mô dân số của 03 ĐVHC cấp xã (Ba Chúc, Lạc Quới, Lê Trì)</t>
  </si>
  <si>
    <t>Xã Tri Tôn</t>
  </si>
  <si>
    <t>Nhập toàn bộ diện tích tự nhiên, quy mô dân số của 03 ĐVHC cấp xã (Châu Lăng, Núi Tô, Tri Tôn)</t>
  </si>
  <si>
    <t>Nhập toàn bộ diện tích tự nhiên, quy mô dân số của 03 ĐVHC cấp xã (Lương Phi, An Tức, Ô Lâm)</t>
  </si>
  <si>
    <t>Xã Cô Tô</t>
  </si>
  <si>
    <t>Nhập toàn bộ diện tích tự nhiên, quy mô dân số của 03 ĐVHC cấp xã (Cô Tô, Tà Đảnh, Tân Tuyến)</t>
  </si>
  <si>
    <t xml:space="preserve">x  </t>
  </si>
  <si>
    <t>Nhập toàn bộ diện tích tự nhiên, quy mô dân số của 03 ĐVHC cấp xã (Vĩnh Gia, Vĩnh Phước, Lương An Trà)</t>
  </si>
  <si>
    <t>Xã An Châu</t>
  </si>
  <si>
    <t>Nhập thị trấn An Châu, xã Hòa Bình Thạnh, xã Vĩnh Thành</t>
  </si>
  <si>
    <t>Nhập xã Bình Hòa, xã An Hòa, xã Bình Thạnh</t>
  </si>
  <si>
    <t>Nhập xã Cần Đăng, xã Vĩnh Lợi</t>
  </si>
  <si>
    <t>Nhập xã Vĩnh Hanh, xã Vĩnh Nhuận</t>
  </si>
  <si>
    <t>Nhập thị trấn Vĩnh Bình, xã Vĩnh An, xã Tân Phú</t>
  </si>
  <si>
    <t xml:space="preserve">Huyện Chợ Mới </t>
  </si>
  <si>
    <t>Xã Chợ Mới</t>
  </si>
  <si>
    <t>Nhập thị trấn Chợ Mới, xã Kiến An, xã Kiến Thành</t>
  </si>
  <si>
    <t>Xã Cù Lao Giêng</t>
  </si>
  <si>
    <t>Nhập xã Tấn Mỹ, xã Mỹ Hiệp, xã Bình Phước Xuân</t>
  </si>
  <si>
    <t xml:space="preserve">Xã Hội An </t>
  </si>
  <si>
    <t>Nhập thị trấn Hội An, xã Hòa Bình, xã Hòa An</t>
  </si>
  <si>
    <t>Xã Long Điền</t>
  </si>
  <si>
    <t>Nhập thị trấn Mỹ Luông, xã Long Điền A, xã Long Điền B</t>
  </si>
  <si>
    <t xml:space="preserve">Xã Nhơn Mỹ </t>
  </si>
  <si>
    <t>Nhập xã Nhơn Mỹ, xã Mỹ Hội Đông, xã Long Giang</t>
  </si>
  <si>
    <t>Nhập xã An Thạnh Trung, xã Long Kiến, xã Mỹ An</t>
  </si>
  <si>
    <t>Xã Thoại Sơn</t>
  </si>
  <si>
    <t>Nhập toàn bộ diện tích tự nhiên, quy mô dân số của xã Thoại Giang; xã Bình Thành; thị trấn Núi Sập</t>
  </si>
  <si>
    <t>Xã Óc Eo</t>
  </si>
  <si>
    <t>Nhập toàn bộ diện tích tự nhiên, quy mô dân số của xã Vọng Thê; xã Vọng Đông; Thị trấn Óc Eo</t>
  </si>
  <si>
    <t>Nhập toàn bộ diện tích tự nhiên, quy mô dân số của xã Định Thành, xã Định Mỹ, Vĩnh Phú</t>
  </si>
  <si>
    <t>Xã Phú Hòa</t>
  </si>
  <si>
    <t>Nhập toàn bộ diện tích tự nhiên, quy mô dân số của xã Phú Thuận; xã Vĩnh Chánh; thị trấn Phú Hòa</t>
  </si>
  <si>
    <t>Nhập toàn bộ diện tích tự nhiên, quy mô dân số của xã Vĩnh Khánh; xã Vĩnh Trạch</t>
  </si>
  <si>
    <t>Nhập toàn bộ diện tích tự nhiên, quy mô dân số của xã An Bình, xã Tây Phú, xã Mỹ Phú Đông</t>
  </si>
  <si>
    <t xml:space="preserve">Tổng </t>
  </si>
  <si>
    <t>Các thị trấn:</t>
  </si>
  <si>
    <t>Thị Trấn Long Bình</t>
  </si>
  <si>
    <t>Thị Trấn Óc Eo</t>
  </si>
  <si>
    <t>Số lượng cán bộ, công chức viên chức cấp huyện bố trí về xã</t>
  </si>
  <si>
    <t xml:space="preserve">UBND thành phố Long Xuyên </t>
  </si>
  <si>
    <t>UBND thành phố Châu Đốc</t>
  </si>
  <si>
    <t>UBND thị xã Tân Châu</t>
  </si>
  <si>
    <t>UBND thị xã Tịnh Biên</t>
  </si>
  <si>
    <t>UBND huyện An Phú</t>
  </si>
  <si>
    <t>UBND huyện Châu Phú</t>
  </si>
  <si>
    <t>UBND huyện Châu Thành</t>
  </si>
  <si>
    <t>UBND huyện Chợ Mới</t>
  </si>
  <si>
    <t>UBND huyện Phú Tân</t>
  </si>
  <si>
    <t>UBND huyện Thoại Sơn</t>
  </si>
  <si>
    <t>UBND huyện Tri Tôn</t>
  </si>
  <si>
    <r>
      <t xml:space="preserve">CẤP HUYỆN
</t>
    </r>
    <r>
      <rPr>
        <sz val="13"/>
        <rFont val="Times New Roman"/>
        <family val="1"/>
      </rPr>
      <t>(Số lượng theo định mức: số liệu của khối ĐẢNG+MTTQ, TC Chính trị-xã hội; Số lượng hiện có và Số lượng thực hiện sắp xếp: Số liệu chung của khối ĐẢNG+MTTQ, TC Chính trị-xã hội+Nhà nước)</t>
    </r>
    <r>
      <rPr>
        <b/>
        <sz val="13"/>
        <rFont val="Times New Roman"/>
        <family val="1"/>
      </rPr>
      <t xml:space="preserve"> </t>
    </r>
    <r>
      <rPr>
        <sz val="13"/>
        <rFont val="Times New Roman"/>
        <family val="1"/>
      </rPr>
      <t xml:space="preserve">+ </t>
    </r>
    <r>
      <rPr>
        <b/>
        <sz val="13"/>
        <rFont val="Times New Roman"/>
        <family val="1"/>
      </rPr>
      <t>KHỐI NN (Số lượng VC không bao gồm VC Y TẾ, GIÁO DỤC</t>
    </r>
  </si>
  <si>
    <t>TỔNG CỘNG CẤP XÃ, CẤP HUYỆN</t>
  </si>
  <si>
    <t xml:space="preserve">Phụ lục </t>
  </si>
  <si>
    <t>(Kèm theo Tờ trình số         /TTr- BNV ngày       /5/2025 của Bộ Nội vụ)</t>
  </si>
  <si>
    <t>THỐNG KÊ PHƯƠNG ÁN SẮP XẾP ĐVHC CẤP XÃ NĂM 2025 CỦA TỈNH AN GIANG (MỚI)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</si>
</sst>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
    <numFmt numFmtId="165" formatCode="#.###"/>
    <numFmt numFmtId="166" formatCode="_(* #,##0_);_(* \(#,##0\);_(* &quot;-&quot;??_);_(@_)"/>
    <numFmt numFmtId="167" formatCode="_-* #,##0_-;\-* #,##0_-;_-* &quot;-&quot;??_-;_-@_-"/>
    <numFmt numFmtId="168" formatCode="#,000"/>
    <numFmt numFmtId="169" formatCode="#,##0.0000"/>
  </numFmts>
  <fonts count="35" x14ac:knownFonts="1">
    <font>
      <sz val="11"/>
      <color theme="1"/>
      <name val="Calibri"/>
      <family val="2"/>
      <scheme val="minor"/>
    </font>
    <font>
      <b/>
      <sz val="13"/>
      <color theme="1"/>
      <name val="Times New Roman"/>
      <family val="1"/>
    </font>
    <font>
      <sz val="13"/>
      <color theme="1"/>
      <name val="Times New Roman"/>
      <family val="1"/>
    </font>
    <font>
      <b/>
      <i/>
      <sz val="13"/>
      <color theme="1"/>
      <name val="Times New Roman"/>
      <family val="1"/>
    </font>
    <font>
      <b/>
      <vertAlign val="superscript"/>
      <sz val="13"/>
      <color theme="1"/>
      <name val="Times New Roman"/>
      <family val="1"/>
    </font>
    <font>
      <i/>
      <sz val="13"/>
      <color theme="1"/>
      <name val="Times New Roman"/>
      <family val="1"/>
    </font>
    <font>
      <sz val="13"/>
      <name val="Times New Roman"/>
      <family val="1"/>
    </font>
    <font>
      <sz val="10"/>
      <name val="Arial"/>
      <family val="2"/>
    </font>
    <font>
      <b/>
      <sz val="13"/>
      <name val="Times New Roman"/>
      <family val="1"/>
    </font>
    <font>
      <b/>
      <u/>
      <sz val="13"/>
      <color theme="1"/>
      <name val="Times New Roman"/>
      <family val="1"/>
    </font>
    <font>
      <b/>
      <sz val="14"/>
      <color theme="1"/>
      <name val="Times New Roman"/>
      <family val="1"/>
    </font>
    <font>
      <b/>
      <sz val="9"/>
      <color indexed="81"/>
      <name val="Tahoma"/>
      <family val="2"/>
    </font>
    <font>
      <sz val="9"/>
      <color indexed="81"/>
      <name val="Tahoma"/>
      <family val="2"/>
    </font>
    <font>
      <i/>
      <sz val="12"/>
      <color theme="1"/>
      <name val="Times New Roman"/>
      <family val="1"/>
    </font>
    <font>
      <b/>
      <sz val="13"/>
      <color rgb="FF000000"/>
      <name val="Times New Roman"/>
      <family val="1"/>
    </font>
    <font>
      <sz val="8"/>
      <name val="Calibri"/>
      <family val="2"/>
      <scheme val="minor"/>
    </font>
    <font>
      <sz val="11"/>
      <color theme="1"/>
      <name val="Calibri"/>
      <family val="2"/>
      <scheme val="minor"/>
    </font>
    <font>
      <b/>
      <vertAlign val="superscript"/>
      <sz val="13"/>
      <name val="Times New Roman"/>
      <family val="1"/>
    </font>
    <font>
      <i/>
      <sz val="13"/>
      <name val="Times New Roman"/>
      <family val="1"/>
    </font>
    <font>
      <b/>
      <i/>
      <sz val="13"/>
      <name val="Times New Roman"/>
      <family val="1"/>
    </font>
    <font>
      <sz val="11"/>
      <name val="Calibri"/>
      <family val="2"/>
      <scheme val="minor"/>
    </font>
    <font>
      <b/>
      <sz val="11"/>
      <name val="Calibri"/>
      <family val="2"/>
      <scheme val="minor"/>
    </font>
    <font>
      <b/>
      <u/>
      <sz val="13"/>
      <name val="Times New Roman"/>
      <family val="1"/>
    </font>
    <font>
      <b/>
      <sz val="11"/>
      <color theme="1"/>
      <name val="Calibri"/>
      <family val="2"/>
      <scheme val="minor"/>
    </font>
    <font>
      <sz val="13"/>
      <color theme="1" tint="4.9989318521683403E-2"/>
      <name val="Times New Roman"/>
      <family val="1"/>
    </font>
    <font>
      <sz val="12"/>
      <name val="Times New Roman"/>
      <family val="1"/>
    </font>
    <font>
      <sz val="13"/>
      <color rgb="FF000000"/>
      <name val="Times New Roman"/>
      <family val="1"/>
    </font>
    <font>
      <sz val="10"/>
      <name val="Arial"/>
      <family val="2"/>
    </font>
    <font>
      <sz val="14"/>
      <color theme="1"/>
      <name val="Times New Roman"/>
      <family val="2"/>
      <charset val="163"/>
    </font>
    <font>
      <b/>
      <sz val="13"/>
      <name val="Arial"/>
      <family val="2"/>
    </font>
    <font>
      <sz val="13"/>
      <name val="Times New Roman"/>
      <family val="2"/>
      <charset val="163"/>
    </font>
    <font>
      <sz val="13"/>
      <name val="Arial"/>
      <family val="2"/>
    </font>
    <font>
      <sz val="14"/>
      <color rgb="FF000000"/>
      <name val="Times New Roman"/>
      <family val="1"/>
    </font>
    <font>
      <b/>
      <sz val="14"/>
      <color rgb="FF000000"/>
      <name val="Times New Roman"/>
      <family val="1"/>
    </font>
    <font>
      <sz val="13"/>
      <color theme="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rgb="FF00B0F0"/>
        <bgColor indexed="64"/>
      </patternFill>
    </fill>
    <fill>
      <patternFill patternType="solid">
        <fgColor theme="0"/>
        <bgColor indexed="64"/>
      </patternFill>
    </fill>
    <fill>
      <patternFill patternType="solid">
        <fgColor indexed="43"/>
        <bgColor indexed="64"/>
      </patternFill>
    </fill>
    <fill>
      <patternFill patternType="solid">
        <fgColor indexed="4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10">
    <xf numFmtId="0" fontId="0" fillId="0" borderId="0"/>
    <xf numFmtId="0" fontId="7" fillId="0" borderId="0"/>
    <xf numFmtId="43" fontId="16" fillId="0" borderId="0" applyFont="0" applyFill="0" applyBorder="0" applyAlignment="0" applyProtection="0"/>
    <xf numFmtId="0" fontId="25" fillId="0" borderId="0"/>
    <xf numFmtId="0" fontId="27" fillId="0" borderId="0"/>
    <xf numFmtId="0" fontId="28" fillId="0" borderId="0"/>
    <xf numFmtId="0" fontId="7" fillId="0" borderId="0"/>
    <xf numFmtId="0" fontId="7" fillId="0" borderId="0"/>
    <xf numFmtId="0" fontId="7" fillId="0" borderId="0"/>
    <xf numFmtId="0" fontId="7" fillId="0" borderId="0"/>
  </cellStyleXfs>
  <cellXfs count="286">
    <xf numFmtId="0" fontId="0" fillId="0" borderId="0" xfId="0"/>
    <xf numFmtId="0" fontId="2" fillId="0" borderId="0" xfId="0" applyFont="1"/>
    <xf numFmtId="0" fontId="3"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justify" vertical="center" wrapText="1"/>
    </xf>
    <xf numFmtId="0" fontId="1" fillId="0" borderId="0" xfId="0" applyFont="1" applyAlignment="1">
      <alignment vertical="center"/>
    </xf>
    <xf numFmtId="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6" fillId="0" borderId="1" xfId="0" applyFont="1" applyBorder="1" applyAlignment="1">
      <alignment horizontal="left" vertical="center"/>
    </xf>
    <xf numFmtId="0" fontId="1" fillId="0" borderId="1" xfId="0" applyFont="1" applyBorder="1" applyAlignment="1">
      <alignment vertical="center"/>
    </xf>
    <xf numFmtId="3"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8" fillId="0" borderId="1" xfId="0" applyFont="1" applyBorder="1" applyAlignment="1">
      <alignment horizontal="left" vertical="center"/>
    </xf>
    <xf numFmtId="3" fontId="2" fillId="0" borderId="6" xfId="0" applyNumberFormat="1" applyFont="1" applyBorder="1" applyAlignment="1">
      <alignment horizontal="center" vertical="center" wrapText="1"/>
    </xf>
    <xf numFmtId="3" fontId="0" fillId="0" borderId="0" xfId="0" applyNumberFormat="1"/>
    <xf numFmtId="0" fontId="2" fillId="0" borderId="1"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1" fillId="0" borderId="0" xfId="0" applyFont="1"/>
    <xf numFmtId="0" fontId="2" fillId="0" borderId="1" xfId="0" applyFont="1" applyBorder="1" applyAlignment="1">
      <alignment horizontal="center" vertical="center"/>
    </xf>
    <xf numFmtId="0" fontId="1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0" fontId="5" fillId="0" borderId="12" xfId="0" applyFont="1" applyBorder="1" applyAlignment="1">
      <alignment horizontal="center"/>
    </xf>
    <xf numFmtId="0" fontId="9" fillId="0" borderId="0" xfId="0" applyFont="1" applyAlignment="1">
      <alignment vertical="center" wrapText="1"/>
    </xf>
    <xf numFmtId="3" fontId="2" fillId="0" borderId="0" xfId="0" applyNumberFormat="1" applyFont="1"/>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3" fontId="8"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0" fillId="0" borderId="0" xfId="0" applyFont="1"/>
    <xf numFmtId="0" fontId="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vertical="center"/>
    </xf>
    <xf numFmtId="4" fontId="8" fillId="0" borderId="1" xfId="0" applyNumberFormat="1" applyFont="1" applyBorder="1" applyAlignment="1">
      <alignment vertical="center"/>
    </xf>
    <xf numFmtId="2" fontId="8" fillId="0" borderId="1" xfId="0" applyNumberFormat="1" applyFont="1" applyBorder="1" applyAlignment="1">
      <alignment vertical="center"/>
    </xf>
    <xf numFmtId="3" fontId="8" fillId="0" borderId="1" xfId="0" applyNumberFormat="1" applyFont="1" applyBorder="1" applyAlignment="1">
      <alignment vertical="center"/>
    </xf>
    <xf numFmtId="0" fontId="6" fillId="0" borderId="1" xfId="0" applyFont="1" applyBorder="1"/>
    <xf numFmtId="3" fontId="6" fillId="0" borderId="1" xfId="2" applyNumberFormat="1" applyFont="1" applyFill="1" applyBorder="1" applyAlignment="1">
      <alignment horizontal="center" vertical="center"/>
    </xf>
    <xf numFmtId="0" fontId="8" fillId="0" borderId="1" xfId="0" applyFont="1" applyBorder="1" applyAlignment="1">
      <alignment horizontal="left" vertical="center" wrapText="1"/>
    </xf>
    <xf numFmtId="4" fontId="8" fillId="0" borderId="1" xfId="0" applyNumberFormat="1" applyFont="1" applyBorder="1" applyAlignment="1">
      <alignment horizontal="center" vertical="center"/>
    </xf>
    <xf numFmtId="3" fontId="8" fillId="0" borderId="1" xfId="2" applyNumberFormat="1" applyFont="1" applyFill="1" applyBorder="1" applyAlignment="1">
      <alignment horizontal="center" vertical="center"/>
    </xf>
    <xf numFmtId="0" fontId="21" fillId="0" borderId="0" xfId="0" applyFont="1"/>
    <xf numFmtId="2" fontId="6" fillId="0" borderId="1" xfId="0" applyNumberFormat="1" applyFont="1" applyBorder="1" applyAlignment="1">
      <alignment horizontal="center" vertical="center"/>
    </xf>
    <xf numFmtId="164" fontId="8" fillId="0" borderId="1" xfId="0" applyNumberFormat="1" applyFont="1" applyBorder="1" applyAlignment="1">
      <alignment horizontal="center" vertical="center" wrapText="1"/>
    </xf>
    <xf numFmtId="3" fontId="6" fillId="0" borderId="1" xfId="2"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2" fontId="6" fillId="0" borderId="1" xfId="0" applyNumberFormat="1" applyFont="1" applyBorder="1" applyAlignment="1">
      <alignment horizontal="center" vertical="center" wrapText="1"/>
    </xf>
    <xf numFmtId="0" fontId="6" fillId="0" borderId="0" xfId="0" applyFont="1"/>
    <xf numFmtId="0" fontId="18" fillId="0" borderId="0" xfId="0" applyFont="1" applyAlignment="1">
      <alignment vertical="center"/>
    </xf>
    <xf numFmtId="0" fontId="8" fillId="0" borderId="0" xfId="0" applyFont="1"/>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23" fillId="0" borderId="0" xfId="0" applyFont="1"/>
    <xf numFmtId="0" fontId="2" fillId="0" borderId="1" xfId="3" applyFont="1" applyBorder="1" applyAlignment="1">
      <alignment horizontal="left" vertical="center" wrapText="1"/>
    </xf>
    <xf numFmtId="0" fontId="2" fillId="0" borderId="4" xfId="0" applyFont="1" applyBorder="1" applyAlignment="1">
      <alignment horizontal="left" vertical="center" wrapText="1"/>
    </xf>
    <xf numFmtId="3" fontId="2" fillId="0" borderId="4" xfId="0" applyNumberFormat="1" applyFont="1" applyBorder="1" applyAlignment="1">
      <alignment horizontal="center" vertical="center" wrapText="1"/>
    </xf>
    <xf numFmtId="3" fontId="2" fillId="0" borderId="1" xfId="2"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3" fontId="1" fillId="3" borderId="1" xfId="2"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4" fillId="0" borderId="2" xfId="0" applyFont="1" applyBorder="1" applyAlignment="1">
      <alignment horizontal="left" vertical="center" wrapText="1"/>
    </xf>
    <xf numFmtId="0" fontId="2" fillId="0" borderId="4" xfId="0" applyFont="1" applyBorder="1" applyAlignment="1">
      <alignment horizontal="center" vertical="center"/>
    </xf>
    <xf numFmtId="0" fontId="26" fillId="0" borderId="1" xfId="0" applyFont="1" applyBorder="1" applyAlignment="1">
      <alignment horizontal="left" vertical="center" wrapText="1"/>
    </xf>
    <xf numFmtId="0" fontId="24" fillId="0" borderId="1" xfId="0" applyFont="1" applyBorder="1" applyAlignment="1">
      <alignment vertical="center" wrapText="1"/>
    </xf>
    <xf numFmtId="0" fontId="1" fillId="0" borderId="2" xfId="0" applyFont="1" applyBorder="1" applyAlignment="1">
      <alignment horizontal="left" vertical="center" wrapText="1"/>
    </xf>
    <xf numFmtId="3" fontId="23" fillId="0" borderId="0" xfId="0" applyNumberFormat="1" applyFont="1"/>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5"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19" fillId="0" borderId="0" xfId="0" applyFont="1" applyAlignment="1">
      <alignment vertical="center"/>
    </xf>
    <xf numFmtId="49" fontId="8" fillId="0" borderId="1" xfId="6" applyNumberFormat="1" applyFont="1" applyBorder="1" applyAlignment="1">
      <alignment horizontal="center" vertical="center"/>
    </xf>
    <xf numFmtId="49" fontId="8" fillId="0" borderId="1" xfId="6" applyNumberFormat="1" applyFont="1" applyBorder="1" applyAlignment="1">
      <alignment vertical="center"/>
    </xf>
    <xf numFmtId="43" fontId="8" fillId="0" borderId="1" xfId="2" applyFont="1" applyFill="1" applyBorder="1" applyAlignment="1">
      <alignment horizontal="right" vertical="center"/>
    </xf>
    <xf numFmtId="166" fontId="8" fillId="0" borderId="1" xfId="2" applyNumberFormat="1" applyFont="1" applyFill="1" applyBorder="1" applyAlignment="1">
      <alignment horizontal="right" vertical="center"/>
    </xf>
    <xf numFmtId="166" fontId="8" fillId="0" borderId="1" xfId="6" applyNumberFormat="1" applyFont="1" applyBorder="1" applyAlignment="1">
      <alignment horizontal="right" vertical="center"/>
    </xf>
    <xf numFmtId="0" fontId="8" fillId="0" borderId="1" xfId="5" applyFont="1" applyBorder="1" applyAlignment="1">
      <alignment horizontal="center" vertical="center"/>
    </xf>
    <xf numFmtId="0" fontId="8" fillId="0" borderId="1" xfId="5" applyFont="1" applyBorder="1" applyAlignment="1">
      <alignment vertical="center"/>
    </xf>
    <xf numFmtId="0" fontId="29" fillId="0" borderId="0" xfId="6" applyFont="1" applyAlignment="1">
      <alignment vertical="center"/>
    </xf>
    <xf numFmtId="0" fontId="29" fillId="0" borderId="15" xfId="6" applyFont="1" applyBorder="1" applyAlignment="1">
      <alignment vertical="center"/>
    </xf>
    <xf numFmtId="0" fontId="29" fillId="0" borderId="16" xfId="6" applyFont="1" applyBorder="1" applyAlignment="1">
      <alignment vertical="center"/>
    </xf>
    <xf numFmtId="0" fontId="8" fillId="0" borderId="1" xfId="6" applyFont="1" applyBorder="1" applyAlignment="1">
      <alignment horizontal="left" vertical="center" wrapText="1"/>
    </xf>
    <xf numFmtId="2" fontId="8" fillId="0" borderId="1" xfId="6" applyNumberFormat="1" applyFont="1" applyBorder="1" applyAlignment="1">
      <alignment horizontal="right" vertical="center"/>
    </xf>
    <xf numFmtId="43" fontId="8" fillId="0" borderId="1" xfId="6" applyNumberFormat="1" applyFont="1" applyBorder="1" applyAlignment="1">
      <alignment horizontal="center" vertical="center"/>
    </xf>
    <xf numFmtId="3" fontId="8" fillId="0" borderId="1" xfId="6" applyNumberFormat="1" applyFont="1" applyBorder="1" applyAlignment="1">
      <alignment horizontal="center" vertical="center"/>
    </xf>
    <xf numFmtId="0" fontId="8" fillId="0" borderId="1" xfId="6" applyFont="1" applyBorder="1" applyAlignment="1">
      <alignment horizontal="center" vertical="center"/>
    </xf>
    <xf numFmtId="49" fontId="8" fillId="0" borderId="1" xfId="6" applyNumberFormat="1" applyFont="1" applyBorder="1" applyAlignment="1">
      <alignment horizontal="left" vertical="center" wrapText="1"/>
    </xf>
    <xf numFmtId="43" fontId="8" fillId="0" borderId="4" xfId="2" applyFont="1" applyFill="1" applyBorder="1" applyAlignment="1">
      <alignment horizontal="center" vertical="center"/>
    </xf>
    <xf numFmtId="3" fontId="8" fillId="0" borderId="4" xfId="6" applyNumberFormat="1" applyFont="1" applyBorder="1" applyAlignment="1">
      <alignment horizontal="center" vertical="center"/>
    </xf>
    <xf numFmtId="166" fontId="8" fillId="0" borderId="4" xfId="2" applyNumberFormat="1" applyFont="1" applyFill="1" applyBorder="1" applyAlignment="1">
      <alignment horizontal="right" vertical="center"/>
    </xf>
    <xf numFmtId="0" fontId="6" fillId="0" borderId="1" xfId="5" applyFont="1" applyBorder="1" applyAlignment="1">
      <alignment horizontal="center" vertical="center"/>
    </xf>
    <xf numFmtId="0" fontId="6" fillId="0" borderId="1" xfId="6" applyFont="1" applyBorder="1" applyAlignment="1">
      <alignment vertical="center" wrapText="1"/>
    </xf>
    <xf numFmtId="4" fontId="6" fillId="0" borderId="1" xfId="6" applyNumberFormat="1" applyFont="1" applyBorder="1" applyAlignment="1">
      <alignment vertical="center" wrapText="1"/>
    </xf>
    <xf numFmtId="166" fontId="6" fillId="0" borderId="1" xfId="2" applyNumberFormat="1" applyFont="1" applyFill="1" applyBorder="1" applyAlignment="1">
      <alignment vertical="center" wrapText="1"/>
    </xf>
    <xf numFmtId="43" fontId="6" fillId="0" borderId="1" xfId="2" applyFont="1" applyFill="1" applyBorder="1" applyAlignment="1">
      <alignment vertical="center" wrapText="1"/>
    </xf>
    <xf numFmtId="0" fontId="6" fillId="0" borderId="1" xfId="6" applyFont="1" applyBorder="1" applyAlignment="1">
      <alignment horizontal="center" vertical="center" wrapText="1"/>
    </xf>
    <xf numFmtId="43" fontId="8" fillId="0" borderId="1" xfId="2" applyFont="1" applyFill="1" applyBorder="1" applyAlignment="1">
      <alignment horizontal="center" vertical="center"/>
    </xf>
    <xf numFmtId="4" fontId="8" fillId="0" borderId="1" xfId="6" applyNumberFormat="1" applyFont="1" applyBorder="1" applyAlignment="1">
      <alignment horizontal="center" vertical="center"/>
    </xf>
    <xf numFmtId="49" fontId="6" fillId="0" borderId="1" xfId="6" applyNumberFormat="1" applyFont="1" applyBorder="1" applyAlignment="1">
      <alignment horizontal="left" vertical="center" wrapText="1"/>
    </xf>
    <xf numFmtId="166" fontId="6" fillId="0" borderId="4" xfId="2" applyNumberFormat="1" applyFont="1" applyFill="1" applyBorder="1" applyAlignment="1">
      <alignment horizontal="center" vertical="center"/>
    </xf>
    <xf numFmtId="2" fontId="8" fillId="0" borderId="4" xfId="6" applyNumberFormat="1" applyFont="1" applyBorder="1" applyAlignment="1">
      <alignment horizontal="right" vertical="center"/>
    </xf>
    <xf numFmtId="49" fontId="6" fillId="0" borderId="1" xfId="6" applyNumberFormat="1" applyFont="1" applyBorder="1" applyAlignment="1">
      <alignment horizontal="left" vertical="center"/>
    </xf>
    <xf numFmtId="2" fontId="6" fillId="0" borderId="1" xfId="2" applyNumberFormat="1" applyFont="1" applyFill="1" applyBorder="1" applyAlignment="1">
      <alignment horizontal="center" vertical="center"/>
    </xf>
    <xf numFmtId="2" fontId="6" fillId="0" borderId="1" xfId="2" applyNumberFormat="1" applyFont="1" applyFill="1" applyBorder="1" applyAlignment="1">
      <alignment vertical="center"/>
    </xf>
    <xf numFmtId="167" fontId="6" fillId="0" borderId="1" xfId="2" applyNumberFormat="1" applyFont="1" applyFill="1" applyBorder="1" applyAlignment="1">
      <alignment vertical="center"/>
    </xf>
    <xf numFmtId="167" fontId="6" fillId="0" borderId="1" xfId="2" applyNumberFormat="1" applyFont="1" applyFill="1" applyBorder="1" applyAlignment="1">
      <alignment horizontal="center" vertical="center"/>
    </xf>
    <xf numFmtId="3" fontId="6" fillId="0" borderId="1" xfId="6" applyNumberFormat="1" applyFont="1" applyBorder="1" applyAlignment="1">
      <alignment vertical="center"/>
    </xf>
    <xf numFmtId="0" fontId="6" fillId="0" borderId="1" xfId="5" applyFont="1" applyBorder="1" applyAlignment="1">
      <alignment horizontal="left" vertical="center" wrapText="1"/>
    </xf>
    <xf numFmtId="0" fontId="6" fillId="0" borderId="1" xfId="5" quotePrefix="1" applyFont="1" applyBorder="1" applyAlignment="1">
      <alignment horizontal="center" vertical="center"/>
    </xf>
    <xf numFmtId="0" fontId="30" fillId="0" borderId="0" xfId="5" applyFont="1"/>
    <xf numFmtId="43" fontId="6" fillId="0" borderId="1" xfId="2" quotePrefix="1" applyFont="1" applyFill="1" applyBorder="1" applyAlignment="1">
      <alignment horizontal="center" vertical="center"/>
    </xf>
    <xf numFmtId="0" fontId="6" fillId="0" borderId="1" xfId="6" applyFont="1" applyBorder="1" applyAlignment="1">
      <alignment horizontal="center" vertical="center"/>
    </xf>
    <xf numFmtId="43" fontId="6" fillId="0" borderId="1" xfId="2" applyFont="1" applyFill="1" applyBorder="1" applyAlignment="1">
      <alignment horizontal="right" vertical="center"/>
    </xf>
    <xf numFmtId="166" fontId="6" fillId="0" borderId="1" xfId="2" applyNumberFormat="1" applyFont="1" applyFill="1" applyBorder="1" applyAlignment="1">
      <alignment horizontal="right" vertical="center"/>
    </xf>
    <xf numFmtId="2" fontId="6" fillId="0" borderId="1" xfId="6" applyNumberFormat="1" applyFont="1" applyBorder="1" applyAlignment="1">
      <alignment horizontal="right" vertical="center"/>
    </xf>
    <xf numFmtId="43" fontId="6" fillId="0" borderId="1" xfId="2" applyFont="1" applyFill="1" applyBorder="1" applyAlignment="1">
      <alignment horizontal="center" vertical="center"/>
    </xf>
    <xf numFmtId="3" fontId="6" fillId="0" borderId="1" xfId="6" applyNumberFormat="1" applyFont="1" applyBorder="1" applyAlignment="1">
      <alignment horizontal="center" vertical="center"/>
    </xf>
    <xf numFmtId="0" fontId="31" fillId="0" borderId="0" xfId="6" applyFont="1" applyAlignment="1">
      <alignment vertical="center"/>
    </xf>
    <xf numFmtId="0" fontId="31" fillId="0" borderId="15" xfId="6" applyFont="1" applyBorder="1" applyAlignment="1">
      <alignment vertical="center"/>
    </xf>
    <xf numFmtId="0" fontId="31" fillId="0" borderId="16" xfId="6" applyFont="1" applyBorder="1" applyAlignment="1">
      <alignment vertical="center"/>
    </xf>
    <xf numFmtId="0" fontId="1" fillId="0" borderId="1" xfId="5" applyFont="1" applyBorder="1" applyAlignment="1">
      <alignment vertical="center"/>
    </xf>
    <xf numFmtId="0" fontId="29" fillId="4" borderId="0" xfId="6" applyFont="1" applyFill="1" applyAlignment="1">
      <alignment vertical="center"/>
    </xf>
    <xf numFmtId="0" fontId="29" fillId="5" borderId="15" xfId="6" applyFont="1" applyFill="1" applyBorder="1" applyAlignment="1">
      <alignment vertical="center"/>
    </xf>
    <xf numFmtId="0" fontId="29" fillId="5" borderId="16" xfId="6" applyFont="1" applyFill="1" applyBorder="1" applyAlignment="1">
      <alignment vertical="center"/>
    </xf>
    <xf numFmtId="43" fontId="8" fillId="0" borderId="1" xfId="6" applyNumberFormat="1" applyFont="1" applyBorder="1" applyAlignment="1">
      <alignment horizontal="right" vertical="center"/>
    </xf>
    <xf numFmtId="0" fontId="29" fillId="6" borderId="15" xfId="6" applyFont="1" applyFill="1" applyBorder="1" applyAlignment="1">
      <alignment vertical="center"/>
    </xf>
    <xf numFmtId="0" fontId="29" fillId="6" borderId="16" xfId="6" applyFont="1" applyFill="1" applyBorder="1" applyAlignment="1">
      <alignment vertical="center"/>
    </xf>
    <xf numFmtId="43" fontId="8" fillId="0" borderId="4" xfId="2" applyFont="1" applyFill="1" applyBorder="1" applyAlignment="1">
      <alignment horizontal="right" vertical="center"/>
    </xf>
    <xf numFmtId="0" fontId="6" fillId="0" borderId="1" xfId="5" applyFont="1" applyBorder="1" applyAlignment="1">
      <alignment horizontal="right" vertical="center"/>
    </xf>
    <xf numFmtId="2" fontId="26" fillId="0" borderId="1" xfId="5" applyNumberFormat="1" applyFont="1" applyBorder="1" applyAlignment="1">
      <alignment horizontal="right" vertical="center" wrapText="1"/>
    </xf>
    <xf numFmtId="168" fontId="26" fillId="0" borderId="1" xfId="5" applyNumberFormat="1" applyFont="1" applyBorder="1" applyAlignment="1">
      <alignment horizontal="right" vertical="center"/>
    </xf>
    <xf numFmtId="2" fontId="8" fillId="0" borderId="1" xfId="7" applyNumberFormat="1" applyFont="1" applyBorder="1" applyAlignment="1">
      <alignment horizontal="right" vertical="center"/>
    </xf>
    <xf numFmtId="3" fontId="8" fillId="0" borderId="1" xfId="7" applyNumberFormat="1" applyFont="1" applyBorder="1" applyAlignment="1">
      <alignment horizontal="center" vertical="center"/>
    </xf>
    <xf numFmtId="0" fontId="6" fillId="0" borderId="1" xfId="2" applyNumberFormat="1" applyFont="1" applyFill="1" applyBorder="1" applyAlignment="1">
      <alignment horizontal="center" vertical="center"/>
    </xf>
    <xf numFmtId="49" fontId="8" fillId="0" borderId="1" xfId="7" applyNumberFormat="1" applyFont="1" applyBorder="1" applyAlignment="1">
      <alignment horizontal="center" vertical="center"/>
    </xf>
    <xf numFmtId="49" fontId="8" fillId="0" borderId="1" xfId="7" applyNumberFormat="1" applyFont="1" applyBorder="1" applyAlignment="1">
      <alignment vertical="center"/>
    </xf>
    <xf numFmtId="0" fontId="8" fillId="0" borderId="1" xfId="2" applyNumberFormat="1" applyFont="1" applyFill="1" applyBorder="1" applyAlignment="1">
      <alignment horizontal="center" vertical="center"/>
    </xf>
    <xf numFmtId="166" fontId="8" fillId="0" borderId="1" xfId="7" applyNumberFormat="1" applyFont="1" applyBorder="1" applyAlignment="1">
      <alignment horizontal="right" vertical="center"/>
    </xf>
    <xf numFmtId="0" fontId="31" fillId="0" borderId="0" xfId="7" applyFont="1"/>
    <xf numFmtId="0" fontId="8" fillId="0" borderId="1" xfId="7" applyFont="1" applyBorder="1" applyAlignment="1">
      <alignment horizontal="left" vertical="center" wrapText="1"/>
    </xf>
    <xf numFmtId="0" fontId="8" fillId="0" borderId="1" xfId="7" applyFont="1" applyBorder="1" applyAlignment="1">
      <alignment horizontal="center" vertical="center"/>
    </xf>
    <xf numFmtId="49" fontId="8" fillId="0" borderId="1" xfId="7" applyNumberFormat="1" applyFont="1" applyBorder="1" applyAlignment="1">
      <alignment horizontal="left" vertical="center" wrapText="1"/>
    </xf>
    <xf numFmtId="0" fontId="6" fillId="0" borderId="1" xfId="7" applyFont="1" applyBorder="1" applyAlignment="1">
      <alignment horizontal="center" vertical="center"/>
    </xf>
    <xf numFmtId="0" fontId="6" fillId="0" borderId="1" xfId="7" applyFont="1" applyBorder="1" applyAlignment="1">
      <alignment horizontal="left" vertical="center" wrapText="1"/>
    </xf>
    <xf numFmtId="0" fontId="6" fillId="0" borderId="1" xfId="7" applyFont="1" applyBorder="1" applyAlignment="1">
      <alignment horizontal="justify" vertical="center" wrapText="1"/>
    </xf>
    <xf numFmtId="0" fontId="6" fillId="0" borderId="1" xfId="7" applyFont="1" applyBorder="1" applyAlignment="1">
      <alignment horizontal="center" vertical="center" wrapText="1"/>
    </xf>
    <xf numFmtId="0" fontId="6" fillId="0" borderId="1" xfId="7" applyFont="1" applyBorder="1" applyAlignment="1">
      <alignment vertical="center" wrapText="1"/>
    </xf>
    <xf numFmtId="2" fontId="6" fillId="0" borderId="1" xfId="7" applyNumberFormat="1" applyFont="1" applyBorder="1" applyAlignment="1">
      <alignment horizontal="right" vertical="center"/>
    </xf>
    <xf numFmtId="166" fontId="8" fillId="0" borderId="1" xfId="2" applyNumberFormat="1" applyFont="1" applyFill="1" applyBorder="1" applyAlignment="1">
      <alignment horizontal="center" vertical="center"/>
    </xf>
    <xf numFmtId="43" fontId="6" fillId="0" borderId="1" xfId="7" applyNumberFormat="1" applyFont="1" applyBorder="1" applyAlignment="1">
      <alignment vertical="center" wrapText="1"/>
    </xf>
    <xf numFmtId="166" fontId="6" fillId="0" borderId="1" xfId="7" applyNumberFormat="1" applyFont="1" applyBorder="1" applyAlignment="1">
      <alignment vertical="center" wrapText="1"/>
    </xf>
    <xf numFmtId="49" fontId="6" fillId="0" borderId="1" xfId="7" applyNumberFormat="1" applyFont="1" applyBorder="1" applyAlignment="1">
      <alignment horizontal="left" vertical="center" wrapText="1"/>
    </xf>
    <xf numFmtId="169" fontId="8" fillId="0" borderId="1" xfId="7" applyNumberFormat="1" applyFont="1" applyBorder="1" applyAlignment="1">
      <alignment horizontal="center" vertical="center"/>
    </xf>
    <xf numFmtId="166" fontId="6" fillId="0" borderId="1" xfId="2" applyNumberFormat="1" applyFont="1" applyFill="1" applyBorder="1" applyAlignment="1">
      <alignment horizontal="center" vertical="center" wrapText="1"/>
    </xf>
    <xf numFmtId="4" fontId="6" fillId="0" borderId="1" xfId="7" applyNumberFormat="1" applyFont="1" applyBorder="1" applyAlignment="1">
      <alignment horizontal="center" vertical="center"/>
    </xf>
    <xf numFmtId="166" fontId="6" fillId="0" borderId="1" xfId="2" applyNumberFormat="1" applyFont="1" applyFill="1" applyBorder="1" applyAlignment="1">
      <alignment horizontal="center" vertical="center"/>
    </xf>
    <xf numFmtId="2" fontId="6" fillId="0" borderId="1" xfId="7" applyNumberFormat="1" applyFont="1" applyBorder="1" applyAlignment="1">
      <alignment horizontal="center" vertical="center"/>
    </xf>
    <xf numFmtId="0" fontId="30" fillId="0" borderId="1" xfId="2" quotePrefix="1" applyNumberFormat="1" applyFont="1" applyFill="1" applyBorder="1" applyAlignment="1">
      <alignment horizontal="center" vertical="center"/>
    </xf>
    <xf numFmtId="0" fontId="30" fillId="0" borderId="1" xfId="5" quotePrefix="1" applyFont="1" applyBorder="1" applyAlignment="1">
      <alignment horizontal="center" vertical="center"/>
    </xf>
    <xf numFmtId="0" fontId="8" fillId="0" borderId="1" xfId="5" applyFont="1" applyBorder="1" applyAlignment="1">
      <alignment horizontal="left" vertical="center" wrapText="1"/>
    </xf>
    <xf numFmtId="2" fontId="8" fillId="0" borderId="1" xfId="5" applyNumberFormat="1" applyFont="1" applyBorder="1" applyAlignment="1">
      <alignment horizontal="right" vertical="center" wrapText="1"/>
    </xf>
    <xf numFmtId="0" fontId="8" fillId="0" borderId="1" xfId="5" quotePrefix="1" applyFont="1" applyBorder="1" applyAlignment="1">
      <alignment horizontal="center" vertical="center"/>
    </xf>
    <xf numFmtId="2" fontId="6" fillId="0" borderId="1" xfId="5" applyNumberFormat="1" applyFont="1" applyBorder="1" applyAlignment="1">
      <alignment horizontal="right" vertical="center" wrapText="1"/>
    </xf>
    <xf numFmtId="43" fontId="6" fillId="0" borderId="1" xfId="2" applyFont="1" applyFill="1" applyBorder="1" applyAlignment="1">
      <alignment vertical="center"/>
    </xf>
    <xf numFmtId="166" fontId="6" fillId="0" borderId="1" xfId="2" applyNumberFormat="1" applyFont="1" applyFill="1" applyBorder="1" applyAlignment="1">
      <alignment vertical="center"/>
    </xf>
    <xf numFmtId="0" fontId="6" fillId="0" borderId="1" xfId="2" applyNumberFormat="1" applyFont="1" applyFill="1" applyBorder="1" applyAlignment="1">
      <alignment horizontal="center" vertical="center" wrapText="1"/>
    </xf>
    <xf numFmtId="0" fontId="32" fillId="0" borderId="1" xfId="5" applyFont="1" applyBorder="1" applyAlignment="1">
      <alignment horizontal="center" vertical="center" wrapText="1"/>
    </xf>
    <xf numFmtId="0" fontId="32" fillId="0" borderId="1" xfId="2" applyNumberFormat="1" applyFont="1" applyBorder="1" applyAlignment="1">
      <alignment horizontal="center" vertical="center" wrapText="1"/>
    </xf>
    <xf numFmtId="49" fontId="32" fillId="0" borderId="1" xfId="5" applyNumberFormat="1" applyFont="1" applyBorder="1" applyAlignment="1">
      <alignment horizontal="center" vertical="center" wrapText="1"/>
    </xf>
    <xf numFmtId="0" fontId="28" fillId="0" borderId="0" xfId="5"/>
    <xf numFmtId="0" fontId="33" fillId="0" borderId="1" xfId="5" applyFont="1" applyBorder="1" applyAlignment="1">
      <alignment horizontal="center" vertical="center" wrapText="1"/>
    </xf>
    <xf numFmtId="0" fontId="10" fillId="0" borderId="0" xfId="5" applyFont="1"/>
    <xf numFmtId="49" fontId="8" fillId="0" borderId="1" xfId="0" applyNumberFormat="1" applyFont="1" applyBorder="1" applyAlignment="1">
      <alignment horizontal="center" vertical="center"/>
    </xf>
    <xf numFmtId="49" fontId="8" fillId="0" borderId="1" xfId="0" applyNumberFormat="1" applyFont="1" applyBorder="1" applyAlignment="1">
      <alignment vertical="center"/>
    </xf>
    <xf numFmtId="166" fontId="8" fillId="0" borderId="1" xfId="2" applyNumberFormat="1" applyFont="1" applyFill="1" applyBorder="1" applyAlignment="1">
      <alignment vertical="center" wrapText="1"/>
    </xf>
    <xf numFmtId="166" fontId="8" fillId="0" borderId="14" xfId="2" applyNumberFormat="1" applyFont="1" applyFill="1" applyBorder="1" applyAlignment="1">
      <alignment vertical="center" wrapText="1"/>
    </xf>
    <xf numFmtId="0" fontId="34" fillId="0" borderId="0" xfId="0" applyFont="1"/>
    <xf numFmtId="0" fontId="8" fillId="0" borderId="1" xfId="0" applyFont="1" applyBorder="1" applyAlignment="1">
      <alignment horizontal="center" vertical="center"/>
    </xf>
    <xf numFmtId="49" fontId="8" fillId="0" borderId="1" xfId="0" applyNumberFormat="1" applyFont="1" applyBorder="1" applyAlignment="1">
      <alignment horizontal="left" vertical="center"/>
    </xf>
    <xf numFmtId="0" fontId="6" fillId="0" borderId="1" xfId="8" applyFont="1" applyBorder="1" applyAlignment="1">
      <alignment horizontal="right" vertical="center"/>
    </xf>
    <xf numFmtId="49" fontId="6" fillId="0" borderId="1" xfId="8" applyNumberFormat="1" applyFont="1" applyBorder="1" applyAlignment="1">
      <alignment horizontal="left" vertical="center"/>
    </xf>
    <xf numFmtId="0" fontId="6" fillId="0" borderId="1" xfId="8" applyFont="1" applyBorder="1" applyAlignment="1">
      <alignment horizontal="left" vertical="center"/>
    </xf>
    <xf numFmtId="0" fontId="29" fillId="0" borderId="0" xfId="0" applyFont="1"/>
    <xf numFmtId="0" fontId="8" fillId="0" borderId="1" xfId="5" applyFont="1" applyBorder="1" applyAlignment="1">
      <alignment horizontal="right" vertical="center" wrapText="1"/>
    </xf>
    <xf numFmtId="49" fontId="8" fillId="0" borderId="1" xfId="0" applyNumberFormat="1" applyFont="1" applyBorder="1" applyAlignment="1">
      <alignment vertical="center" wrapText="1"/>
    </xf>
    <xf numFmtId="49" fontId="8" fillId="0" borderId="1" xfId="0" applyNumberFormat="1" applyFont="1" applyBorder="1" applyAlignment="1">
      <alignment horizontal="left" vertical="center" wrapText="1"/>
    </xf>
    <xf numFmtId="49" fontId="8" fillId="0" borderId="1" xfId="9" applyNumberFormat="1" applyFont="1" applyBorder="1" applyAlignment="1">
      <alignment horizontal="center" vertical="center"/>
    </xf>
    <xf numFmtId="49" fontId="8" fillId="0" borderId="1" xfId="9" applyNumberFormat="1" applyFont="1" applyBorder="1" applyAlignment="1">
      <alignment horizontal="left" vertical="center"/>
    </xf>
    <xf numFmtId="1" fontId="8" fillId="0" borderId="1" xfId="9" applyNumberFormat="1" applyFont="1" applyBorder="1" applyAlignment="1">
      <alignment horizontal="right" vertical="center"/>
    </xf>
    <xf numFmtId="0" fontId="31" fillId="0" borderId="0" xfId="8" applyFont="1"/>
    <xf numFmtId="0" fontId="6" fillId="0" borderId="1" xfId="9" applyFont="1" applyBorder="1" applyAlignment="1">
      <alignment horizontal="center" vertical="center"/>
    </xf>
    <xf numFmtId="49" fontId="6" fillId="0" borderId="1" xfId="9" applyNumberFormat="1" applyFont="1" applyBorder="1" applyAlignment="1">
      <alignment horizontal="left" vertical="center" wrapText="1"/>
    </xf>
    <xf numFmtId="49" fontId="6" fillId="0" borderId="1" xfId="9" applyNumberFormat="1" applyFont="1" applyBorder="1" applyAlignment="1">
      <alignment horizontal="right" vertical="center" wrapText="1"/>
    </xf>
    <xf numFmtId="49" fontId="6" fillId="0" borderId="1" xfId="9" applyNumberFormat="1" applyFont="1" applyBorder="1" applyAlignment="1">
      <alignment horizontal="left" vertical="center"/>
    </xf>
    <xf numFmtId="0" fontId="6" fillId="0" borderId="1" xfId="9" applyFont="1" applyBorder="1" applyAlignment="1">
      <alignment horizontal="right" vertical="center"/>
    </xf>
    <xf numFmtId="1" fontId="6" fillId="0" borderId="1" xfId="9" applyNumberFormat="1" applyFont="1" applyBorder="1" applyAlignment="1">
      <alignment horizontal="right" vertical="center" wrapText="1"/>
    </xf>
    <xf numFmtId="1" fontId="31" fillId="0" borderId="1" xfId="8" applyNumberFormat="1" applyFont="1" applyBorder="1" applyAlignment="1">
      <alignment horizontal="right" vertical="center"/>
    </xf>
    <xf numFmtId="49" fontId="6" fillId="0" borderId="1" xfId="9" applyNumberFormat="1" applyFont="1" applyBorder="1" applyAlignment="1">
      <alignment vertical="center" wrapText="1"/>
    </xf>
    <xf numFmtId="49" fontId="8" fillId="0" borderId="1" xfId="8" applyNumberFormat="1" applyFont="1" applyBorder="1" applyAlignment="1">
      <alignment horizontal="center"/>
    </xf>
    <xf numFmtId="49" fontId="8" fillId="0" borderId="1" xfId="5" applyNumberFormat="1" applyFont="1" applyBorder="1" applyAlignment="1">
      <alignment horizontal="left" vertical="center" wrapText="1"/>
    </xf>
    <xf numFmtId="166" fontId="8" fillId="0" borderId="1" xfId="5" applyNumberFormat="1" applyFont="1" applyBorder="1" applyAlignment="1">
      <alignment horizontal="left" vertical="center" wrapText="1"/>
    </xf>
    <xf numFmtId="0" fontId="6" fillId="0" borderId="1" xfId="8" applyFont="1" applyBorder="1" applyAlignment="1">
      <alignment horizontal="center" vertical="center"/>
    </xf>
    <xf numFmtId="49" fontId="6" fillId="0" borderId="1" xfId="8" applyNumberFormat="1" applyFont="1" applyBorder="1" applyAlignment="1">
      <alignment vertical="center"/>
    </xf>
    <xf numFmtId="166" fontId="8" fillId="0" borderId="1" xfId="8" applyNumberFormat="1" applyFont="1" applyBorder="1" applyAlignment="1">
      <alignment horizontal="center" vertical="center"/>
    </xf>
    <xf numFmtId="49" fontId="8" fillId="0" borderId="1" xfId="8" applyNumberFormat="1" applyFont="1" applyBorder="1" applyAlignment="1">
      <alignment vertical="center"/>
    </xf>
    <xf numFmtId="49" fontId="8" fillId="0" borderId="1" xfId="8" applyNumberFormat="1" applyFont="1" applyBorder="1" applyAlignment="1">
      <alignment vertical="center" wrapText="1"/>
    </xf>
    <xf numFmtId="0" fontId="8" fillId="0" borderId="0" xfId="0" applyFont="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8" fillId="0" borderId="6" xfId="0" applyFont="1" applyBorder="1" applyAlignment="1">
      <alignment horizontal="center" vertical="center" wrapText="1"/>
    </xf>
    <xf numFmtId="0" fontId="22"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xf>
    <xf numFmtId="0" fontId="9" fillId="0" borderId="0" xfId="0" applyFont="1" applyAlignment="1">
      <alignment horizontal="left" vertical="center" wrapText="1"/>
    </xf>
    <xf numFmtId="0" fontId="1" fillId="0" borderId="0" xfId="0" applyFont="1" applyAlignment="1">
      <alignment horizontal="center" vertical="center" wrapText="1"/>
    </xf>
    <xf numFmtId="0" fontId="5" fillId="0" borderId="0" xfId="0" applyFont="1" applyAlignment="1">
      <alignment horizontal="center" vertical="center"/>
    </xf>
    <xf numFmtId="0" fontId="3" fillId="0" borderId="12"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center" wrapText="1"/>
    </xf>
    <xf numFmtId="0" fontId="14" fillId="0" borderId="1" xfId="0" applyFont="1" applyBorder="1" applyAlignment="1">
      <alignment horizontal="center" vertical="center" wrapText="1"/>
    </xf>
    <xf numFmtId="0" fontId="5" fillId="0" borderId="0" xfId="0" applyFont="1" applyAlignment="1">
      <alignment horizont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0" xfId="0" applyFont="1" applyAlignment="1">
      <alignment horizontal="center"/>
    </xf>
    <xf numFmtId="0" fontId="0" fillId="0" borderId="0" xfId="0" applyAlignment="1">
      <alignment horizontal="center"/>
    </xf>
    <xf numFmtId="0" fontId="1" fillId="0" borderId="13" xfId="0" applyFont="1" applyBorder="1" applyAlignment="1">
      <alignment horizontal="center" vertical="center" wrapText="1"/>
    </xf>
    <xf numFmtId="0" fontId="10" fillId="0" borderId="0" xfId="0" applyFont="1" applyAlignment="1">
      <alignment horizontal="center" vertical="center"/>
    </xf>
    <xf numFmtId="0" fontId="13" fillId="0" borderId="0" xfId="0" applyFont="1" applyAlignment="1">
      <alignment horizontal="center"/>
    </xf>
    <xf numFmtId="0" fontId="14" fillId="0" borderId="14" xfId="0" applyFont="1" applyBorder="1" applyAlignment="1">
      <alignment horizontal="center" vertical="center" wrapText="1"/>
    </xf>
    <xf numFmtId="0" fontId="1" fillId="0" borderId="6" xfId="0" applyFont="1" applyBorder="1" applyAlignment="1">
      <alignment horizontal="center" vertical="center"/>
    </xf>
    <xf numFmtId="0" fontId="9"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center" vertical="center"/>
    </xf>
  </cellXfs>
  <cellStyles count="10">
    <cellStyle name="Comma" xfId="2" builtinId="3"/>
    <cellStyle name="Normal" xfId="0" builtinId="0"/>
    <cellStyle name="Normal 10 2" xfId="8"/>
    <cellStyle name="Normal 12" xfId="1"/>
    <cellStyle name="Normal 13" xfId="5"/>
    <cellStyle name="Normal 2" xfId="6"/>
    <cellStyle name="Normal 3" xfId="7"/>
    <cellStyle name="Normal 3 2" xfId="9"/>
    <cellStyle name="Normal 4" xfId="4"/>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214</xdr:row>
      <xdr:rowOff>0</xdr:rowOff>
    </xdr:from>
    <xdr:to>
      <xdr:col>0</xdr:col>
      <xdr:colOff>347073</xdr:colOff>
      <xdr:row>214</xdr:row>
      <xdr:rowOff>0</xdr:rowOff>
    </xdr:to>
    <xdr:sp macro="" textlink="">
      <xdr:nvSpPr>
        <xdr:cNvPr id="6" name="AutoShape 9" descr="image?w=228&amp;h=1&amp;rev=1&amp;ac=1">
          <a:extLst>
            <a:ext uri="{FF2B5EF4-FFF2-40B4-BE49-F238E27FC236}">
              <a16:creationId xmlns="" xmlns:a16="http://schemas.microsoft.com/office/drawing/2014/main" id="{9EAA72A4-4124-46EB-A805-AA78BD8B9AF0}"/>
            </a:ext>
          </a:extLst>
        </xdr:cNvPr>
        <xdr:cNvSpPr>
          <a:spLocks noChangeAspect="1" noChangeArrowheads="1"/>
        </xdr:cNvSpPr>
      </xdr:nvSpPr>
      <xdr:spPr bwMode="auto">
        <a:xfrm>
          <a:off x="0" y="3528060"/>
          <a:ext cx="347073"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288</xdr:row>
      <xdr:rowOff>0</xdr:rowOff>
    </xdr:from>
    <xdr:to>
      <xdr:col>1</xdr:col>
      <xdr:colOff>381000</xdr:colOff>
      <xdr:row>288</xdr:row>
      <xdr:rowOff>0</xdr:rowOff>
    </xdr:to>
    <xdr:sp macro="" textlink="">
      <xdr:nvSpPr>
        <xdr:cNvPr id="7" name="AutoShape 9" descr="image?w=228&amp;h=1&amp;rev=1&amp;ac=1">
          <a:extLst>
            <a:ext uri="{FF2B5EF4-FFF2-40B4-BE49-F238E27FC236}">
              <a16:creationId xmlns="" xmlns:a16="http://schemas.microsoft.com/office/drawing/2014/main" id="{0879E507-5267-4923-9695-C30A8200BE08}"/>
            </a:ext>
          </a:extLst>
        </xdr:cNvPr>
        <xdr:cNvSpPr>
          <a:spLocks noChangeAspect="1" noChangeArrowheads="1"/>
        </xdr:cNvSpPr>
      </xdr:nvSpPr>
      <xdr:spPr bwMode="auto">
        <a:xfrm>
          <a:off x="335280" y="17198340"/>
          <a:ext cx="381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288</xdr:row>
      <xdr:rowOff>0</xdr:rowOff>
    </xdr:from>
    <xdr:to>
      <xdr:col>1</xdr:col>
      <xdr:colOff>381000</xdr:colOff>
      <xdr:row>288</xdr:row>
      <xdr:rowOff>0</xdr:rowOff>
    </xdr:to>
    <xdr:sp macro="" textlink="">
      <xdr:nvSpPr>
        <xdr:cNvPr id="8" name="AutoShape 9" descr="image?w=228&amp;h=1&amp;rev=1&amp;ac=1">
          <a:extLst>
            <a:ext uri="{FF2B5EF4-FFF2-40B4-BE49-F238E27FC236}">
              <a16:creationId xmlns="" xmlns:a16="http://schemas.microsoft.com/office/drawing/2014/main" id="{9BD2D437-CB1B-4F19-B896-91D2ABD5FF10}"/>
            </a:ext>
          </a:extLst>
        </xdr:cNvPr>
        <xdr:cNvSpPr>
          <a:spLocks noChangeAspect="1" noChangeArrowheads="1"/>
        </xdr:cNvSpPr>
      </xdr:nvSpPr>
      <xdr:spPr bwMode="auto">
        <a:xfrm>
          <a:off x="335280" y="17198340"/>
          <a:ext cx="381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288</xdr:row>
      <xdr:rowOff>0</xdr:rowOff>
    </xdr:from>
    <xdr:to>
      <xdr:col>1</xdr:col>
      <xdr:colOff>381000</xdr:colOff>
      <xdr:row>288</xdr:row>
      <xdr:rowOff>0</xdr:rowOff>
    </xdr:to>
    <xdr:sp macro="" textlink="">
      <xdr:nvSpPr>
        <xdr:cNvPr id="9" name="AutoShape 9" descr="image?w=228&amp;h=1&amp;rev=1&amp;ac=1">
          <a:extLst>
            <a:ext uri="{FF2B5EF4-FFF2-40B4-BE49-F238E27FC236}">
              <a16:creationId xmlns="" xmlns:a16="http://schemas.microsoft.com/office/drawing/2014/main" id="{82547CCB-A1A4-4E80-97CB-B9BACF159651}"/>
            </a:ext>
          </a:extLst>
        </xdr:cNvPr>
        <xdr:cNvSpPr>
          <a:spLocks noChangeAspect="1" noChangeArrowheads="1"/>
        </xdr:cNvSpPr>
      </xdr:nvSpPr>
      <xdr:spPr bwMode="auto">
        <a:xfrm>
          <a:off x="335280" y="17198340"/>
          <a:ext cx="381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R395"/>
  <sheetViews>
    <sheetView topLeftCell="A382" zoomScale="70" zoomScaleNormal="70" workbookViewId="0">
      <selection activeCell="C402" sqref="C402"/>
    </sheetView>
  </sheetViews>
  <sheetFormatPr defaultColWidth="8.85546875" defaultRowHeight="15" x14ac:dyDescent="0.25"/>
  <cols>
    <col min="1" max="1" width="6.5703125" style="44" customWidth="1"/>
    <col min="2" max="2" width="30.42578125" style="44" bestFit="1" customWidth="1"/>
    <col min="3" max="3" width="11.85546875" style="44" bestFit="1" customWidth="1"/>
    <col min="4" max="4" width="10.140625" style="44" bestFit="1" customWidth="1"/>
    <col min="5" max="5" width="17.42578125" style="44" customWidth="1"/>
    <col min="6" max="6" width="10.140625" style="44" bestFit="1" customWidth="1"/>
    <col min="7" max="7" width="11.7109375" style="44" customWidth="1"/>
    <col min="8" max="8" width="10.28515625" style="44" customWidth="1"/>
    <col min="9" max="9" width="11.7109375" style="44" customWidth="1"/>
    <col min="10" max="10" width="9.42578125" style="44" customWidth="1"/>
    <col min="11" max="16384" width="8.85546875" style="44"/>
  </cols>
  <sheetData>
    <row r="1" spans="1:226" ht="16.5" x14ac:dyDescent="0.25">
      <c r="A1" s="236" t="s">
        <v>574</v>
      </c>
      <c r="B1" s="236"/>
      <c r="C1" s="236"/>
      <c r="D1" s="236"/>
      <c r="E1" s="236"/>
      <c r="F1" s="236"/>
      <c r="G1" s="236"/>
      <c r="H1" s="236"/>
      <c r="I1" s="236"/>
      <c r="J1" s="236"/>
    </row>
    <row r="2" spans="1:226" ht="23.25" customHeight="1" x14ac:dyDescent="0.25">
      <c r="A2" s="236" t="s">
        <v>576</v>
      </c>
      <c r="B2" s="236"/>
      <c r="C2" s="236"/>
      <c r="D2" s="236"/>
      <c r="E2" s="236"/>
      <c r="F2" s="236"/>
      <c r="G2" s="236"/>
      <c r="H2" s="236"/>
      <c r="I2" s="236"/>
    </row>
    <row r="3" spans="1:226" ht="19.5" customHeight="1" x14ac:dyDescent="0.25">
      <c r="A3" s="239" t="s">
        <v>575</v>
      </c>
      <c r="B3" s="239"/>
      <c r="C3" s="239"/>
      <c r="D3" s="239"/>
      <c r="E3" s="239"/>
      <c r="F3" s="239"/>
      <c r="G3" s="239"/>
      <c r="H3" s="239"/>
      <c r="I3" s="239"/>
    </row>
    <row r="4" spans="1:226" ht="9" customHeight="1" x14ac:dyDescent="0.25">
      <c r="A4" s="47"/>
      <c r="B4" s="240"/>
      <c r="C4" s="240"/>
      <c r="D4" s="240"/>
      <c r="E4" s="240"/>
      <c r="F4" s="240"/>
      <c r="G4" s="240"/>
      <c r="H4" s="240"/>
      <c r="I4" s="240"/>
    </row>
    <row r="5" spans="1:226" ht="23.1" customHeight="1" x14ac:dyDescent="0.25">
      <c r="A5" s="237" t="s">
        <v>10</v>
      </c>
      <c r="B5" s="237" t="s">
        <v>9</v>
      </c>
      <c r="C5" s="244" t="s">
        <v>211</v>
      </c>
      <c r="D5" s="245"/>
      <c r="E5" s="248" t="s">
        <v>3</v>
      </c>
      <c r="F5" s="245"/>
      <c r="G5" s="237" t="s">
        <v>0</v>
      </c>
      <c r="H5" s="237" t="s">
        <v>1</v>
      </c>
      <c r="I5" s="237" t="s">
        <v>208</v>
      </c>
      <c r="J5" s="243" t="s">
        <v>446</v>
      </c>
    </row>
    <row r="6" spans="1:226" ht="13.9" customHeight="1" x14ac:dyDescent="0.25">
      <c r="A6" s="241"/>
      <c r="B6" s="241"/>
      <c r="C6" s="246"/>
      <c r="D6" s="247"/>
      <c r="E6" s="249"/>
      <c r="F6" s="247"/>
      <c r="G6" s="241"/>
      <c r="H6" s="241"/>
      <c r="I6" s="241"/>
      <c r="J6" s="243"/>
    </row>
    <row r="7" spans="1:226" ht="35.25" customHeight="1" x14ac:dyDescent="0.25">
      <c r="A7" s="241"/>
      <c r="B7" s="241"/>
      <c r="C7" s="237" t="s">
        <v>505</v>
      </c>
      <c r="D7" s="237" t="s">
        <v>5</v>
      </c>
      <c r="E7" s="237" t="s">
        <v>13</v>
      </c>
      <c r="F7" s="237" t="s">
        <v>5</v>
      </c>
      <c r="G7" s="241"/>
      <c r="H7" s="241"/>
      <c r="I7" s="241"/>
      <c r="J7" s="243"/>
    </row>
    <row r="8" spans="1:226" ht="24.75" customHeight="1" x14ac:dyDescent="0.25">
      <c r="A8" s="238"/>
      <c r="B8" s="238"/>
      <c r="C8" s="238"/>
      <c r="D8" s="238"/>
      <c r="E8" s="238"/>
      <c r="F8" s="238"/>
      <c r="G8" s="238"/>
      <c r="H8" s="238"/>
      <c r="I8" s="238"/>
      <c r="J8" s="243"/>
    </row>
    <row r="9" spans="1:226" ht="23.1" customHeight="1" x14ac:dyDescent="0.25">
      <c r="A9" s="36"/>
      <c r="B9" s="36">
        <v>1</v>
      </c>
      <c r="C9" s="36">
        <v>2</v>
      </c>
      <c r="D9" s="36">
        <v>3</v>
      </c>
      <c r="E9" s="36">
        <v>4</v>
      </c>
      <c r="F9" s="36">
        <v>5</v>
      </c>
      <c r="G9" s="36">
        <v>6</v>
      </c>
      <c r="H9" s="36">
        <v>7</v>
      </c>
      <c r="I9" s="36">
        <v>8</v>
      </c>
      <c r="J9" s="48">
        <v>9</v>
      </c>
    </row>
    <row r="10" spans="1:226" s="110" customFormat="1" ht="25.5" customHeight="1" x14ac:dyDescent="0.25">
      <c r="A10" s="101"/>
      <c r="B10" s="102" t="s">
        <v>584</v>
      </c>
      <c r="C10" s="103"/>
      <c r="D10" s="104"/>
      <c r="E10" s="104"/>
      <c r="F10" s="105"/>
      <c r="G10" s="106"/>
      <c r="H10" s="107"/>
      <c r="I10" s="107"/>
      <c r="J10" s="107"/>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9"/>
    </row>
    <row r="11" spans="1:226" s="110" customFormat="1" ht="27" customHeight="1" x14ac:dyDescent="0.25">
      <c r="A11" s="101" t="s">
        <v>6</v>
      </c>
      <c r="B11" s="111" t="s">
        <v>585</v>
      </c>
      <c r="C11" s="103"/>
      <c r="D11" s="105"/>
      <c r="E11" s="104"/>
      <c r="F11" s="112"/>
      <c r="G11" s="113"/>
      <c r="H11" s="114"/>
      <c r="I11" s="105"/>
      <c r="J11" s="105"/>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9"/>
    </row>
    <row r="12" spans="1:226" s="110" customFormat="1" ht="27" customHeight="1" x14ac:dyDescent="0.25">
      <c r="A12" s="115">
        <v>1</v>
      </c>
      <c r="B12" s="116" t="s">
        <v>586</v>
      </c>
      <c r="C12" s="103"/>
      <c r="D12" s="103"/>
      <c r="E12" s="104"/>
      <c r="F12" s="103"/>
      <c r="G12" s="117"/>
      <c r="H12" s="118"/>
      <c r="I12" s="119"/>
      <c r="J12" s="119"/>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9"/>
    </row>
    <row r="13" spans="1:226" s="110" customFormat="1" ht="27" customHeight="1" x14ac:dyDescent="0.25">
      <c r="A13" s="120" t="s">
        <v>213</v>
      </c>
      <c r="B13" s="121" t="s">
        <v>587</v>
      </c>
      <c r="C13" s="121">
        <v>19.649999999999999</v>
      </c>
      <c r="D13" s="122">
        <v>65.499999999999986</v>
      </c>
      <c r="E13" s="123">
        <v>26727</v>
      </c>
      <c r="F13" s="124">
        <v>334.08749999999998</v>
      </c>
      <c r="G13" s="125"/>
      <c r="H13" s="121"/>
      <c r="I13" s="125" t="s">
        <v>205</v>
      </c>
      <c r="J13" s="125"/>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9"/>
    </row>
    <row r="14" spans="1:226" s="110" customFormat="1" ht="27" customHeight="1" x14ac:dyDescent="0.25">
      <c r="A14" s="120" t="s">
        <v>214</v>
      </c>
      <c r="B14" s="121" t="s">
        <v>588</v>
      </c>
      <c r="C14" s="121">
        <v>9.7100000000000009</v>
      </c>
      <c r="D14" s="122">
        <v>32.366666666666674</v>
      </c>
      <c r="E14" s="123">
        <v>14333</v>
      </c>
      <c r="F14" s="124">
        <v>179.16249999999999</v>
      </c>
      <c r="G14" s="125"/>
      <c r="H14" s="121"/>
      <c r="I14" s="125"/>
      <c r="J14" s="125" t="s">
        <v>205</v>
      </c>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9"/>
    </row>
    <row r="15" spans="1:226" s="110" customFormat="1" ht="27" customHeight="1" x14ac:dyDescent="0.25">
      <c r="A15" s="115">
        <v>2</v>
      </c>
      <c r="B15" s="116" t="s">
        <v>589</v>
      </c>
      <c r="C15" s="103"/>
      <c r="D15" s="104"/>
      <c r="E15" s="104"/>
      <c r="F15" s="112"/>
      <c r="G15" s="126"/>
      <c r="H15" s="127"/>
      <c r="I15" s="104"/>
      <c r="J15" s="104"/>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9"/>
    </row>
    <row r="16" spans="1:226" s="110" customFormat="1" ht="27" customHeight="1" x14ac:dyDescent="0.25">
      <c r="A16" s="120" t="s">
        <v>225</v>
      </c>
      <c r="B16" s="121" t="s">
        <v>590</v>
      </c>
      <c r="C16" s="124">
        <v>1.65</v>
      </c>
      <c r="D16" s="122">
        <v>30</v>
      </c>
      <c r="E16" s="123">
        <v>21849</v>
      </c>
      <c r="F16" s="124">
        <v>312.12857142857143</v>
      </c>
      <c r="G16" s="125"/>
      <c r="H16" s="121"/>
      <c r="I16" s="125"/>
      <c r="J16" s="125" t="s">
        <v>205</v>
      </c>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9"/>
    </row>
    <row r="17" spans="1:226" s="110" customFormat="1" ht="27" customHeight="1" x14ac:dyDescent="0.25">
      <c r="A17" s="120" t="s">
        <v>222</v>
      </c>
      <c r="B17" s="121" t="s">
        <v>591</v>
      </c>
      <c r="C17" s="124">
        <v>1.37</v>
      </c>
      <c r="D17" s="122">
        <v>24.90909090909091</v>
      </c>
      <c r="E17" s="123">
        <v>23828</v>
      </c>
      <c r="F17" s="124">
        <v>340.4</v>
      </c>
      <c r="G17" s="125"/>
      <c r="H17" s="121"/>
      <c r="I17" s="125"/>
      <c r="J17" s="125" t="s">
        <v>205</v>
      </c>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9"/>
    </row>
    <row r="18" spans="1:226" s="110" customFormat="1" ht="27" customHeight="1" x14ac:dyDescent="0.25">
      <c r="A18" s="120" t="s">
        <v>447</v>
      </c>
      <c r="B18" s="121" t="s">
        <v>592</v>
      </c>
      <c r="C18" s="124">
        <v>2</v>
      </c>
      <c r="D18" s="122">
        <v>36.363636363636367</v>
      </c>
      <c r="E18" s="123">
        <v>23339</v>
      </c>
      <c r="F18" s="124">
        <v>333.41428571428571</v>
      </c>
      <c r="G18" s="125"/>
      <c r="H18" s="121"/>
      <c r="I18" s="125"/>
      <c r="J18" s="125" t="s">
        <v>205</v>
      </c>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9"/>
    </row>
    <row r="19" spans="1:226" s="110" customFormat="1" ht="27" customHeight="1" x14ac:dyDescent="0.25">
      <c r="A19" s="120" t="s">
        <v>448</v>
      </c>
      <c r="B19" s="121" t="s">
        <v>593</v>
      </c>
      <c r="C19" s="124">
        <v>4.34</v>
      </c>
      <c r="D19" s="122">
        <v>78.909090909090907</v>
      </c>
      <c r="E19" s="123">
        <v>33459</v>
      </c>
      <c r="F19" s="124">
        <v>477.98571428571427</v>
      </c>
      <c r="G19" s="125"/>
      <c r="H19" s="121"/>
      <c r="I19" s="125"/>
      <c r="J19" s="125" t="s">
        <v>205</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9"/>
    </row>
    <row r="20" spans="1:226" s="110" customFormat="1" ht="27" customHeight="1" x14ac:dyDescent="0.25">
      <c r="A20" s="120" t="s">
        <v>449</v>
      </c>
      <c r="B20" s="121" t="s">
        <v>594</v>
      </c>
      <c r="C20" s="124">
        <v>4.3</v>
      </c>
      <c r="D20" s="122">
        <v>78.181818181818173</v>
      </c>
      <c r="E20" s="123">
        <v>15007</v>
      </c>
      <c r="F20" s="124">
        <v>214.38571428571427</v>
      </c>
      <c r="G20" s="125"/>
      <c r="H20" s="121"/>
      <c r="I20" s="125"/>
      <c r="J20" s="125" t="s">
        <v>205</v>
      </c>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9"/>
    </row>
    <row r="21" spans="1:226" s="110" customFormat="1" ht="27" customHeight="1" x14ac:dyDescent="0.25">
      <c r="A21" s="120" t="s">
        <v>450</v>
      </c>
      <c r="B21" s="121" t="s">
        <v>595</v>
      </c>
      <c r="C21" s="124">
        <v>16.32</v>
      </c>
      <c r="D21" s="122">
        <v>296.72727272727275</v>
      </c>
      <c r="E21" s="123">
        <v>37376</v>
      </c>
      <c r="F21" s="124">
        <v>533.94285714285718</v>
      </c>
      <c r="G21" s="125"/>
      <c r="H21" s="121"/>
      <c r="I21" s="125"/>
      <c r="J21" s="125"/>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9"/>
    </row>
    <row r="22" spans="1:226" s="110" customFormat="1" ht="27" customHeight="1" x14ac:dyDescent="0.25">
      <c r="A22" s="120" t="s">
        <v>451</v>
      </c>
      <c r="B22" s="121" t="s">
        <v>596</v>
      </c>
      <c r="C22" s="124">
        <v>11.75</v>
      </c>
      <c r="D22" s="122">
        <v>213.63636363636363</v>
      </c>
      <c r="E22" s="123">
        <v>23164</v>
      </c>
      <c r="F22" s="124">
        <v>330.91428571428571</v>
      </c>
      <c r="G22" s="125"/>
      <c r="H22" s="121"/>
      <c r="I22" s="125"/>
      <c r="J22" s="125" t="s">
        <v>205</v>
      </c>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08"/>
      <c r="FE22" s="108"/>
      <c r="FF22" s="108"/>
      <c r="FG22" s="108"/>
      <c r="FH22" s="108"/>
      <c r="FI22" s="108"/>
      <c r="FJ22" s="108"/>
      <c r="FK22" s="108"/>
      <c r="FL22" s="108"/>
      <c r="FM22" s="108"/>
      <c r="FN22" s="108"/>
      <c r="FO22" s="108"/>
      <c r="FP22" s="108"/>
      <c r="FQ22" s="108"/>
      <c r="FR22" s="108"/>
      <c r="FS22" s="108"/>
      <c r="FT22" s="108"/>
      <c r="FU22" s="108"/>
      <c r="FV22" s="108"/>
      <c r="FW22" s="108"/>
      <c r="FX22" s="108"/>
      <c r="FY22" s="108"/>
      <c r="FZ22" s="108"/>
      <c r="GA22" s="108"/>
      <c r="GB22" s="108"/>
      <c r="GC22" s="108"/>
      <c r="GD22" s="108"/>
      <c r="GE22" s="108"/>
      <c r="GF22" s="108"/>
      <c r="GG22" s="108"/>
      <c r="GH22" s="108"/>
      <c r="GI22" s="108"/>
      <c r="GJ22" s="108"/>
      <c r="GK22" s="108"/>
      <c r="GL22" s="108"/>
      <c r="GM22" s="108"/>
      <c r="GN22" s="108"/>
      <c r="GO22" s="108"/>
      <c r="GP22" s="108"/>
      <c r="GQ22" s="108"/>
      <c r="GR22" s="108"/>
      <c r="GS22" s="108"/>
      <c r="GT22" s="108"/>
      <c r="GU22" s="108"/>
      <c r="GV22" s="108"/>
      <c r="GW22" s="108"/>
      <c r="GX22" s="108"/>
      <c r="GY22" s="108"/>
      <c r="GZ22" s="108"/>
      <c r="HA22" s="108"/>
      <c r="HB22" s="108"/>
      <c r="HC22" s="108"/>
      <c r="HD22" s="108"/>
      <c r="HE22" s="108"/>
      <c r="HF22" s="108"/>
      <c r="HG22" s="108"/>
      <c r="HH22" s="108"/>
      <c r="HI22" s="108"/>
      <c r="HJ22" s="108"/>
      <c r="HK22" s="108"/>
      <c r="HL22" s="108"/>
      <c r="HM22" s="108"/>
      <c r="HN22" s="108"/>
      <c r="HO22" s="108"/>
      <c r="HP22" s="108"/>
      <c r="HQ22" s="108"/>
      <c r="HR22" s="109"/>
    </row>
    <row r="23" spans="1:226" s="110" customFormat="1" ht="27" customHeight="1" x14ac:dyDescent="0.25">
      <c r="A23" s="120" t="s">
        <v>452</v>
      </c>
      <c r="B23" s="121" t="s">
        <v>597</v>
      </c>
      <c r="C23" s="124">
        <v>6.77</v>
      </c>
      <c r="D23" s="122">
        <v>123.09090909090908</v>
      </c>
      <c r="E23" s="123">
        <v>35325</v>
      </c>
      <c r="F23" s="124">
        <v>504.64285714285717</v>
      </c>
      <c r="G23" s="125"/>
      <c r="H23" s="121"/>
      <c r="I23" s="125"/>
      <c r="J23" s="125" t="s">
        <v>205</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08"/>
      <c r="HM23" s="108"/>
      <c r="HN23" s="108"/>
      <c r="HO23" s="108"/>
      <c r="HP23" s="108"/>
      <c r="HQ23" s="108"/>
      <c r="HR23" s="109"/>
    </row>
    <row r="24" spans="1:226" s="110" customFormat="1" ht="27" customHeight="1" x14ac:dyDescent="0.25">
      <c r="A24" s="120" t="s">
        <v>453</v>
      </c>
      <c r="B24" s="121" t="s">
        <v>598</v>
      </c>
      <c r="C24" s="124">
        <v>21.53</v>
      </c>
      <c r="D24" s="122">
        <v>391.45454545454544</v>
      </c>
      <c r="E24" s="123">
        <v>28672</v>
      </c>
      <c r="F24" s="124">
        <v>409.6</v>
      </c>
      <c r="G24" s="125"/>
      <c r="H24" s="121"/>
      <c r="I24" s="125"/>
      <c r="J24" s="125" t="s">
        <v>205</v>
      </c>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108"/>
      <c r="FB24" s="108"/>
      <c r="FC24" s="108"/>
      <c r="FD24" s="108"/>
      <c r="FE24" s="108"/>
      <c r="FF24" s="108"/>
      <c r="FG24" s="108"/>
      <c r="FH24" s="108"/>
      <c r="FI24" s="108"/>
      <c r="FJ24" s="108"/>
      <c r="FK24" s="108"/>
      <c r="FL24" s="108"/>
      <c r="FM24" s="108"/>
      <c r="FN24" s="108"/>
      <c r="FO24" s="108"/>
      <c r="FP24" s="108"/>
      <c r="FQ24" s="108"/>
      <c r="FR24" s="108"/>
      <c r="FS24" s="108"/>
      <c r="FT24" s="108"/>
      <c r="FU24" s="108"/>
      <c r="FV24" s="108"/>
      <c r="FW24" s="108"/>
      <c r="FX24" s="108"/>
      <c r="FY24" s="108"/>
      <c r="FZ24" s="108"/>
      <c r="GA24" s="108"/>
      <c r="GB24" s="108"/>
      <c r="GC24" s="108"/>
      <c r="GD24" s="108"/>
      <c r="GE24" s="108"/>
      <c r="GF24" s="108"/>
      <c r="GG24" s="108"/>
      <c r="GH24" s="108"/>
      <c r="GI24" s="108"/>
      <c r="GJ24" s="108"/>
      <c r="GK24" s="108"/>
      <c r="GL24" s="108"/>
      <c r="GM24" s="108"/>
      <c r="GN24" s="108"/>
      <c r="GO24" s="108"/>
      <c r="GP24" s="108"/>
      <c r="GQ24" s="108"/>
      <c r="GR24" s="108"/>
      <c r="GS24" s="108"/>
      <c r="GT24" s="108"/>
      <c r="GU24" s="108"/>
      <c r="GV24" s="108"/>
      <c r="GW24" s="108"/>
      <c r="GX24" s="108"/>
      <c r="GY24" s="108"/>
      <c r="GZ24" s="108"/>
      <c r="HA24" s="108"/>
      <c r="HB24" s="108"/>
      <c r="HC24" s="108"/>
      <c r="HD24" s="108"/>
      <c r="HE24" s="108"/>
      <c r="HF24" s="108"/>
      <c r="HG24" s="108"/>
      <c r="HH24" s="108"/>
      <c r="HI24" s="108"/>
      <c r="HJ24" s="108"/>
      <c r="HK24" s="108"/>
      <c r="HL24" s="108"/>
      <c r="HM24" s="108"/>
      <c r="HN24" s="108"/>
      <c r="HO24" s="108"/>
      <c r="HP24" s="108"/>
      <c r="HQ24" s="108"/>
      <c r="HR24" s="109"/>
    </row>
    <row r="25" spans="1:226" s="110" customFormat="1" ht="27" customHeight="1" x14ac:dyDescent="0.25">
      <c r="A25" s="120" t="s">
        <v>454</v>
      </c>
      <c r="B25" s="121" t="s">
        <v>599</v>
      </c>
      <c r="C25" s="124">
        <v>15.56</v>
      </c>
      <c r="D25" s="122">
        <v>282.90909090909093</v>
      </c>
      <c r="E25" s="123">
        <v>31778</v>
      </c>
      <c r="F25" s="124">
        <v>453.97142857142859</v>
      </c>
      <c r="G25" s="125"/>
      <c r="H25" s="121"/>
      <c r="I25" s="125"/>
      <c r="J25" s="125"/>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108"/>
      <c r="GH25" s="108"/>
      <c r="GI25" s="108"/>
      <c r="GJ25" s="108"/>
      <c r="GK25" s="108"/>
      <c r="GL25" s="108"/>
      <c r="GM25" s="108"/>
      <c r="GN25" s="108"/>
      <c r="GO25" s="108"/>
      <c r="GP25" s="108"/>
      <c r="GQ25" s="108"/>
      <c r="GR25" s="108"/>
      <c r="GS25" s="108"/>
      <c r="GT25" s="108"/>
      <c r="GU25" s="108"/>
      <c r="GV25" s="108"/>
      <c r="GW25" s="108"/>
      <c r="GX25" s="108"/>
      <c r="GY25" s="108"/>
      <c r="GZ25" s="108"/>
      <c r="HA25" s="108"/>
      <c r="HB25" s="108"/>
      <c r="HC25" s="108"/>
      <c r="HD25" s="108"/>
      <c r="HE25" s="108"/>
      <c r="HF25" s="108"/>
      <c r="HG25" s="108"/>
      <c r="HH25" s="108"/>
      <c r="HI25" s="108"/>
      <c r="HJ25" s="108"/>
      <c r="HK25" s="108"/>
      <c r="HL25" s="108"/>
      <c r="HM25" s="108"/>
      <c r="HN25" s="108"/>
      <c r="HO25" s="108"/>
      <c r="HP25" s="108"/>
      <c r="HQ25" s="108"/>
      <c r="HR25" s="109"/>
    </row>
    <row r="26" spans="1:226" s="110" customFormat="1" ht="27" customHeight="1" x14ac:dyDescent="0.25">
      <c r="A26" s="101" t="s">
        <v>7</v>
      </c>
      <c r="B26" s="111" t="s">
        <v>600</v>
      </c>
      <c r="C26" s="103"/>
      <c r="D26" s="104"/>
      <c r="E26" s="104"/>
      <c r="F26" s="112"/>
      <c r="G26" s="126"/>
      <c r="H26" s="114"/>
      <c r="I26" s="104"/>
      <c r="J26" s="104"/>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108"/>
      <c r="GM26" s="108"/>
      <c r="GN26" s="108"/>
      <c r="GO26" s="108"/>
      <c r="GP26" s="108"/>
      <c r="GQ26" s="108"/>
      <c r="GR26" s="108"/>
      <c r="GS26" s="108"/>
      <c r="GT26" s="108"/>
      <c r="GU26" s="108"/>
      <c r="GV26" s="108"/>
      <c r="GW26" s="108"/>
      <c r="GX26" s="108"/>
      <c r="GY26" s="108"/>
      <c r="GZ26" s="108"/>
      <c r="HA26" s="108"/>
      <c r="HB26" s="108"/>
      <c r="HC26" s="108"/>
      <c r="HD26" s="108"/>
      <c r="HE26" s="108"/>
      <c r="HF26" s="108"/>
      <c r="HG26" s="108"/>
      <c r="HH26" s="108"/>
      <c r="HI26" s="108"/>
      <c r="HJ26" s="108"/>
      <c r="HK26" s="108"/>
      <c r="HL26" s="108"/>
      <c r="HM26" s="108"/>
      <c r="HN26" s="108"/>
      <c r="HO26" s="108"/>
      <c r="HP26" s="108"/>
      <c r="HQ26" s="108"/>
      <c r="HR26" s="109"/>
    </row>
    <row r="27" spans="1:226" s="110" customFormat="1" ht="27" customHeight="1" x14ac:dyDescent="0.25">
      <c r="A27" s="115">
        <v>1</v>
      </c>
      <c r="B27" s="116" t="s">
        <v>601</v>
      </c>
      <c r="C27" s="103"/>
      <c r="D27" s="103"/>
      <c r="E27" s="104"/>
      <c r="F27" s="103"/>
      <c r="G27" s="117"/>
      <c r="H27" s="118"/>
      <c r="I27" s="119"/>
      <c r="J27" s="119"/>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108"/>
      <c r="GM27" s="108"/>
      <c r="GN27" s="108"/>
      <c r="GO27" s="108"/>
      <c r="GP27" s="108"/>
      <c r="GQ27" s="108"/>
      <c r="GR27" s="108"/>
      <c r="GS27" s="108"/>
      <c r="GT27" s="108"/>
      <c r="GU27" s="108"/>
      <c r="GV27" s="108"/>
      <c r="GW27" s="108"/>
      <c r="GX27" s="108"/>
      <c r="GY27" s="108"/>
      <c r="GZ27" s="108"/>
      <c r="HA27" s="108"/>
      <c r="HB27" s="108"/>
      <c r="HC27" s="108"/>
      <c r="HD27" s="108"/>
      <c r="HE27" s="108"/>
      <c r="HF27" s="108"/>
      <c r="HG27" s="108"/>
      <c r="HH27" s="108"/>
      <c r="HI27" s="108"/>
      <c r="HJ27" s="108"/>
      <c r="HK27" s="108"/>
      <c r="HL27" s="108"/>
      <c r="HM27" s="108"/>
      <c r="HN27" s="108"/>
      <c r="HO27" s="108"/>
      <c r="HP27" s="108"/>
      <c r="HQ27" s="108"/>
      <c r="HR27" s="109"/>
    </row>
    <row r="28" spans="1:226" s="110" customFormat="1" ht="27" customHeight="1" x14ac:dyDescent="0.25">
      <c r="A28" s="120" t="s">
        <v>213</v>
      </c>
      <c r="B28" s="121" t="s">
        <v>602</v>
      </c>
      <c r="C28" s="121">
        <v>34.24</v>
      </c>
      <c r="D28" s="122">
        <v>114.13333333333333</v>
      </c>
      <c r="E28" s="123">
        <v>9580</v>
      </c>
      <c r="F28" s="124">
        <v>119.75</v>
      </c>
      <c r="G28" s="125" t="s">
        <v>603</v>
      </c>
      <c r="H28" s="121" t="s">
        <v>603</v>
      </c>
      <c r="I28" s="125" t="s">
        <v>603</v>
      </c>
      <c r="J28" s="125" t="s">
        <v>205</v>
      </c>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8"/>
      <c r="FN28" s="108"/>
      <c r="FO28" s="108"/>
      <c r="FP28" s="108"/>
      <c r="FQ28" s="108"/>
      <c r="FR28" s="108"/>
      <c r="FS28" s="108"/>
      <c r="FT28" s="108"/>
      <c r="FU28" s="108"/>
      <c r="FV28" s="108"/>
      <c r="FW28" s="108"/>
      <c r="FX28" s="108"/>
      <c r="FY28" s="108"/>
      <c r="FZ28" s="108"/>
      <c r="GA28" s="108"/>
      <c r="GB28" s="108"/>
      <c r="GC28" s="108"/>
      <c r="GD28" s="108"/>
      <c r="GE28" s="108"/>
      <c r="GF28" s="108"/>
      <c r="GG28" s="108"/>
      <c r="GH28" s="108"/>
      <c r="GI28" s="108"/>
      <c r="GJ28" s="108"/>
      <c r="GK28" s="108"/>
      <c r="GL28" s="108"/>
      <c r="GM28" s="108"/>
      <c r="GN28" s="108"/>
      <c r="GO28" s="108"/>
      <c r="GP28" s="108"/>
      <c r="GQ28" s="108"/>
      <c r="GR28" s="108"/>
      <c r="GS28" s="108"/>
      <c r="GT28" s="108"/>
      <c r="GU28" s="108"/>
      <c r="GV28" s="108"/>
      <c r="GW28" s="108"/>
      <c r="GX28" s="108"/>
      <c r="GY28" s="108"/>
      <c r="GZ28" s="108"/>
      <c r="HA28" s="108"/>
      <c r="HB28" s="108"/>
      <c r="HC28" s="108"/>
      <c r="HD28" s="108"/>
      <c r="HE28" s="108"/>
      <c r="HF28" s="108"/>
      <c r="HG28" s="108"/>
      <c r="HH28" s="108"/>
      <c r="HI28" s="108"/>
      <c r="HJ28" s="108"/>
      <c r="HK28" s="108"/>
      <c r="HL28" s="108"/>
      <c r="HM28" s="108"/>
      <c r="HN28" s="108"/>
      <c r="HO28" s="108"/>
      <c r="HP28" s="108"/>
      <c r="HQ28" s="108"/>
      <c r="HR28" s="109"/>
    </row>
    <row r="29" spans="1:226" s="110" customFormat="1" ht="49.5" x14ac:dyDescent="0.25">
      <c r="A29" s="120" t="s">
        <v>214</v>
      </c>
      <c r="B29" s="121" t="s">
        <v>604</v>
      </c>
      <c r="C29" s="121">
        <v>22.89</v>
      </c>
      <c r="D29" s="122">
        <v>76.3</v>
      </c>
      <c r="E29" s="123">
        <v>6636</v>
      </c>
      <c r="F29" s="124">
        <v>82.95</v>
      </c>
      <c r="G29" s="125" t="s">
        <v>603</v>
      </c>
      <c r="H29" s="121" t="s">
        <v>603</v>
      </c>
      <c r="I29" s="125" t="s">
        <v>605</v>
      </c>
      <c r="J29" s="125" t="s">
        <v>205</v>
      </c>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108"/>
      <c r="CV29" s="108"/>
      <c r="CW29" s="108"/>
      <c r="CX29" s="108"/>
      <c r="CY29" s="108"/>
      <c r="CZ29" s="108"/>
      <c r="DA29" s="108"/>
      <c r="DB29" s="108"/>
      <c r="DC29" s="108"/>
      <c r="DD29" s="108"/>
      <c r="DE29" s="108"/>
      <c r="DF29" s="108"/>
      <c r="DG29" s="108"/>
      <c r="DH29" s="108"/>
      <c r="DI29" s="108"/>
      <c r="DJ29" s="108"/>
      <c r="DK29" s="108"/>
      <c r="DL29" s="108"/>
      <c r="DM29" s="108"/>
      <c r="DN29" s="108"/>
      <c r="DO29" s="108"/>
      <c r="DP29" s="108"/>
      <c r="DQ29" s="108"/>
      <c r="DR29" s="108"/>
      <c r="DS29" s="108"/>
      <c r="DT29" s="108"/>
      <c r="DU29" s="108"/>
      <c r="DV29" s="108"/>
      <c r="DW29" s="108"/>
      <c r="DX29" s="108"/>
      <c r="DY29" s="108"/>
      <c r="DZ29" s="108"/>
      <c r="EA29" s="108"/>
      <c r="EB29" s="108"/>
      <c r="EC29" s="108"/>
      <c r="ED29" s="108"/>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108"/>
      <c r="HA29" s="108"/>
      <c r="HB29" s="108"/>
      <c r="HC29" s="108"/>
      <c r="HD29" s="108"/>
      <c r="HE29" s="108"/>
      <c r="HF29" s="108"/>
      <c r="HG29" s="108"/>
      <c r="HH29" s="108"/>
      <c r="HI29" s="108"/>
      <c r="HJ29" s="108"/>
      <c r="HK29" s="108"/>
      <c r="HL29" s="108"/>
      <c r="HM29" s="108"/>
      <c r="HN29" s="108"/>
      <c r="HO29" s="108"/>
      <c r="HP29" s="108"/>
      <c r="HQ29" s="108"/>
      <c r="HR29" s="109"/>
    </row>
    <row r="30" spans="1:226" s="110" customFormat="1" ht="25.5" customHeight="1" x14ac:dyDescent="0.25">
      <c r="A30" s="115">
        <v>2</v>
      </c>
      <c r="B30" s="116" t="s">
        <v>589</v>
      </c>
      <c r="C30" s="103"/>
      <c r="D30" s="104"/>
      <c r="E30" s="104"/>
      <c r="F30" s="112"/>
      <c r="G30" s="126"/>
      <c r="H30" s="114"/>
      <c r="I30" s="104"/>
      <c r="J30" s="104"/>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108"/>
      <c r="DA30" s="108"/>
      <c r="DB30" s="108"/>
      <c r="DC30" s="108"/>
      <c r="DD30" s="108"/>
      <c r="DE30" s="108"/>
      <c r="DF30" s="108"/>
      <c r="DG30" s="108"/>
      <c r="DH30" s="108"/>
      <c r="DI30" s="108"/>
      <c r="DJ30" s="108"/>
      <c r="DK30" s="108"/>
      <c r="DL30" s="108"/>
      <c r="DM30" s="108"/>
      <c r="DN30" s="108"/>
      <c r="DO30" s="108"/>
      <c r="DP30" s="108"/>
      <c r="DQ30" s="108"/>
      <c r="DR30" s="108"/>
      <c r="DS30" s="108"/>
      <c r="DT30" s="108"/>
      <c r="DU30" s="108"/>
      <c r="DV30" s="108"/>
      <c r="DW30" s="108"/>
      <c r="DX30" s="108"/>
      <c r="DY30" s="108"/>
      <c r="DZ30" s="108"/>
      <c r="EA30" s="108"/>
      <c r="EB30" s="108"/>
      <c r="EC30" s="108"/>
      <c r="ED30" s="108"/>
      <c r="EE30" s="108"/>
      <c r="EF30" s="108"/>
      <c r="EG30" s="108"/>
      <c r="EH30" s="108"/>
      <c r="EI30" s="108"/>
      <c r="EJ30" s="108"/>
      <c r="EK30" s="108"/>
      <c r="EL30" s="108"/>
      <c r="EM30" s="108"/>
      <c r="EN30" s="108"/>
      <c r="EO30" s="108"/>
      <c r="EP30" s="108"/>
      <c r="EQ30" s="108"/>
      <c r="ER30" s="108"/>
      <c r="ES30" s="108"/>
      <c r="ET30" s="108"/>
      <c r="EU30" s="108"/>
      <c r="EV30" s="108"/>
      <c r="EW30" s="108"/>
      <c r="EX30" s="108"/>
      <c r="EY30" s="108"/>
      <c r="EZ30" s="108"/>
      <c r="FA30" s="108"/>
      <c r="FB30" s="108"/>
      <c r="FC30" s="108"/>
      <c r="FD30" s="108"/>
      <c r="FE30" s="108"/>
      <c r="FF30" s="108"/>
      <c r="FG30" s="108"/>
      <c r="FH30" s="108"/>
      <c r="FI30" s="108"/>
      <c r="FJ30" s="108"/>
      <c r="FK30" s="108"/>
      <c r="FL30" s="108"/>
      <c r="FM30" s="108"/>
      <c r="FN30" s="108"/>
      <c r="FO30" s="108"/>
      <c r="FP30" s="108"/>
      <c r="FQ30" s="108"/>
      <c r="FR30" s="108"/>
      <c r="FS30" s="108"/>
      <c r="FT30" s="108"/>
      <c r="FU30" s="108"/>
      <c r="FV30" s="108"/>
      <c r="FW30" s="108"/>
      <c r="FX30" s="108"/>
      <c r="FY30" s="108"/>
      <c r="FZ30" s="108"/>
      <c r="GA30" s="108"/>
      <c r="GB30" s="108"/>
      <c r="GC30" s="108"/>
      <c r="GD30" s="108"/>
      <c r="GE30" s="108"/>
      <c r="GF30" s="108"/>
      <c r="GG30" s="108"/>
      <c r="GH30" s="108"/>
      <c r="GI30" s="108"/>
      <c r="GJ30" s="108"/>
      <c r="GK30" s="108"/>
      <c r="GL30" s="108"/>
      <c r="GM30" s="108"/>
      <c r="GN30" s="108"/>
      <c r="GO30" s="108"/>
      <c r="GP30" s="108"/>
      <c r="GQ30" s="108"/>
      <c r="GR30" s="108"/>
      <c r="GS30" s="108"/>
      <c r="GT30" s="108"/>
      <c r="GU30" s="108"/>
      <c r="GV30" s="108"/>
      <c r="GW30" s="108"/>
      <c r="GX30" s="108"/>
      <c r="GY30" s="108"/>
      <c r="GZ30" s="108"/>
      <c r="HA30" s="108"/>
      <c r="HB30" s="108"/>
      <c r="HC30" s="108"/>
      <c r="HD30" s="108"/>
      <c r="HE30" s="108"/>
      <c r="HF30" s="108"/>
      <c r="HG30" s="108"/>
      <c r="HH30" s="108"/>
      <c r="HI30" s="108"/>
      <c r="HJ30" s="108"/>
      <c r="HK30" s="108"/>
      <c r="HL30" s="108"/>
      <c r="HM30" s="108"/>
      <c r="HN30" s="108"/>
      <c r="HO30" s="108"/>
      <c r="HP30" s="108"/>
      <c r="HQ30" s="108"/>
      <c r="HR30" s="109"/>
    </row>
    <row r="31" spans="1:226" s="110" customFormat="1" ht="25.5" customHeight="1" x14ac:dyDescent="0.25">
      <c r="A31" s="120" t="s">
        <v>225</v>
      </c>
      <c r="B31" s="121" t="s">
        <v>606</v>
      </c>
      <c r="C31" s="121">
        <v>5.24</v>
      </c>
      <c r="D31" s="122">
        <v>95.27272727272728</v>
      </c>
      <c r="E31" s="123">
        <v>32480</v>
      </c>
      <c r="F31" s="124">
        <v>463.99999999999994</v>
      </c>
      <c r="G31" s="125" t="s">
        <v>603</v>
      </c>
      <c r="H31" s="121" t="s">
        <v>603</v>
      </c>
      <c r="I31" s="125" t="s">
        <v>603</v>
      </c>
      <c r="J31" s="125" t="s">
        <v>205</v>
      </c>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108"/>
      <c r="DA31" s="108"/>
      <c r="DB31" s="108"/>
      <c r="DC31" s="108"/>
      <c r="DD31" s="108"/>
      <c r="DE31" s="108"/>
      <c r="DF31" s="108"/>
      <c r="DG31" s="108"/>
      <c r="DH31" s="108"/>
      <c r="DI31" s="108"/>
      <c r="DJ31" s="108"/>
      <c r="DK31" s="108"/>
      <c r="DL31" s="108"/>
      <c r="DM31" s="108"/>
      <c r="DN31" s="108"/>
      <c r="DO31" s="108"/>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108"/>
      <c r="FC31" s="108"/>
      <c r="FD31" s="108"/>
      <c r="FE31" s="108"/>
      <c r="FF31" s="108"/>
      <c r="FG31" s="108"/>
      <c r="FH31" s="108"/>
      <c r="FI31" s="108"/>
      <c r="FJ31" s="108"/>
      <c r="FK31" s="108"/>
      <c r="FL31" s="108"/>
      <c r="FM31" s="108"/>
      <c r="FN31" s="108"/>
      <c r="FO31" s="108"/>
      <c r="FP31" s="108"/>
      <c r="FQ31" s="108"/>
      <c r="FR31" s="108"/>
      <c r="FS31" s="108"/>
      <c r="FT31" s="108"/>
      <c r="FU31" s="108"/>
      <c r="FV31" s="108"/>
      <c r="FW31" s="108"/>
      <c r="FX31" s="108"/>
      <c r="FY31" s="108"/>
      <c r="FZ31" s="108"/>
      <c r="GA31" s="108"/>
      <c r="GB31" s="108"/>
      <c r="GC31" s="108"/>
      <c r="GD31" s="108"/>
      <c r="GE31" s="108"/>
      <c r="GF31" s="108"/>
      <c r="GG31" s="108"/>
      <c r="GH31" s="108"/>
      <c r="GI31" s="108"/>
      <c r="GJ31" s="108"/>
      <c r="GK31" s="108"/>
      <c r="GL31" s="108"/>
      <c r="GM31" s="108"/>
      <c r="GN31" s="108"/>
      <c r="GO31" s="108"/>
      <c r="GP31" s="108"/>
      <c r="GQ31" s="108"/>
      <c r="GR31" s="108"/>
      <c r="GS31" s="108"/>
      <c r="GT31" s="108"/>
      <c r="GU31" s="108"/>
      <c r="GV31" s="108"/>
      <c r="GW31" s="108"/>
      <c r="GX31" s="108"/>
      <c r="GY31" s="108"/>
      <c r="GZ31" s="108"/>
      <c r="HA31" s="108"/>
      <c r="HB31" s="108"/>
      <c r="HC31" s="108"/>
      <c r="HD31" s="108"/>
      <c r="HE31" s="108"/>
      <c r="HF31" s="108"/>
      <c r="HG31" s="108"/>
      <c r="HH31" s="108"/>
      <c r="HI31" s="108"/>
      <c r="HJ31" s="108"/>
      <c r="HK31" s="108"/>
      <c r="HL31" s="108"/>
      <c r="HM31" s="108"/>
      <c r="HN31" s="108"/>
      <c r="HO31" s="108"/>
      <c r="HP31" s="108"/>
      <c r="HQ31" s="108"/>
      <c r="HR31" s="109"/>
    </row>
    <row r="32" spans="1:226" s="110" customFormat="1" ht="25.5" customHeight="1" x14ac:dyDescent="0.25">
      <c r="A32" s="120" t="s">
        <v>222</v>
      </c>
      <c r="B32" s="121" t="s">
        <v>607</v>
      </c>
      <c r="C32" s="121">
        <v>11.54</v>
      </c>
      <c r="D32" s="122">
        <v>209.81818181818181</v>
      </c>
      <c r="E32" s="123">
        <v>34040</v>
      </c>
      <c r="F32" s="124">
        <v>486.28571428571428</v>
      </c>
      <c r="G32" s="125"/>
      <c r="H32" s="121"/>
      <c r="I32" s="125"/>
      <c r="J32" s="125" t="s">
        <v>205</v>
      </c>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108"/>
      <c r="DA32" s="108"/>
      <c r="DB32" s="108"/>
      <c r="DC32" s="108"/>
      <c r="DD32" s="108"/>
      <c r="DE32" s="108"/>
      <c r="DF32" s="108"/>
      <c r="DG32" s="108"/>
      <c r="DH32" s="108"/>
      <c r="DI32" s="108"/>
      <c r="DJ32" s="108"/>
      <c r="DK32" s="108"/>
      <c r="DL32" s="108"/>
      <c r="DM32" s="108"/>
      <c r="DN32" s="108"/>
      <c r="DO32" s="108"/>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108"/>
      <c r="FB32" s="108"/>
      <c r="FC32" s="108"/>
      <c r="FD32" s="108"/>
      <c r="FE32" s="108"/>
      <c r="FF32" s="108"/>
      <c r="FG32" s="108"/>
      <c r="FH32" s="108"/>
      <c r="FI32" s="108"/>
      <c r="FJ32" s="108"/>
      <c r="FK32" s="108"/>
      <c r="FL32" s="108"/>
      <c r="FM32" s="108"/>
      <c r="FN32" s="108"/>
      <c r="FO32" s="108"/>
      <c r="FP32" s="108"/>
      <c r="FQ32" s="108"/>
      <c r="FR32" s="108"/>
      <c r="FS32" s="108"/>
      <c r="FT32" s="108"/>
      <c r="FU32" s="108"/>
      <c r="FV32" s="108"/>
      <c r="FW32" s="108"/>
      <c r="FX32" s="108"/>
      <c r="FY32" s="108"/>
      <c r="FZ32" s="108"/>
      <c r="GA32" s="108"/>
      <c r="GB32" s="108"/>
      <c r="GC32" s="108"/>
      <c r="GD32" s="108"/>
      <c r="GE32" s="108"/>
      <c r="GF32" s="108"/>
      <c r="GG32" s="108"/>
      <c r="GH32" s="108"/>
      <c r="GI32" s="108"/>
      <c r="GJ32" s="108"/>
      <c r="GK32" s="108"/>
      <c r="GL32" s="108"/>
      <c r="GM32" s="108"/>
      <c r="GN32" s="108"/>
      <c r="GO32" s="108"/>
      <c r="GP32" s="108"/>
      <c r="GQ32" s="108"/>
      <c r="GR32" s="108"/>
      <c r="GS32" s="108"/>
      <c r="GT32" s="108"/>
      <c r="GU32" s="108"/>
      <c r="GV32" s="108"/>
      <c r="GW32" s="108"/>
      <c r="GX32" s="108"/>
      <c r="GY32" s="108"/>
      <c r="GZ32" s="108"/>
      <c r="HA32" s="108"/>
      <c r="HB32" s="108"/>
      <c r="HC32" s="108"/>
      <c r="HD32" s="108"/>
      <c r="HE32" s="108"/>
      <c r="HF32" s="108"/>
      <c r="HG32" s="108"/>
      <c r="HH32" s="108"/>
      <c r="HI32" s="108"/>
      <c r="HJ32" s="108"/>
      <c r="HK32" s="108"/>
      <c r="HL32" s="108"/>
      <c r="HM32" s="108"/>
      <c r="HN32" s="108"/>
      <c r="HO32" s="108"/>
      <c r="HP32" s="108"/>
      <c r="HQ32" s="108"/>
      <c r="HR32" s="109"/>
    </row>
    <row r="33" spans="1:226" s="110" customFormat="1" ht="25.5" customHeight="1" x14ac:dyDescent="0.25">
      <c r="A33" s="120" t="s">
        <v>447</v>
      </c>
      <c r="B33" s="121" t="s">
        <v>608</v>
      </c>
      <c r="C33" s="121">
        <v>13.93</v>
      </c>
      <c r="D33" s="122">
        <v>253.27272727272728</v>
      </c>
      <c r="E33" s="123">
        <v>25605</v>
      </c>
      <c r="F33" s="124">
        <v>365.78571428571428</v>
      </c>
      <c r="G33" s="125"/>
      <c r="H33" s="121"/>
      <c r="I33" s="125"/>
      <c r="J33" s="125" t="s">
        <v>205</v>
      </c>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c r="EO33" s="108"/>
      <c r="EP33" s="108"/>
      <c r="EQ33" s="108"/>
      <c r="ER33" s="108"/>
      <c r="ES33" s="108"/>
      <c r="ET33" s="108"/>
      <c r="EU33" s="108"/>
      <c r="EV33" s="108"/>
      <c r="EW33" s="108"/>
      <c r="EX33" s="108"/>
      <c r="EY33" s="108"/>
      <c r="EZ33" s="108"/>
      <c r="FA33" s="108"/>
      <c r="FB33" s="108"/>
      <c r="FC33" s="108"/>
      <c r="FD33" s="108"/>
      <c r="FE33" s="108"/>
      <c r="FF33" s="108"/>
      <c r="FG33" s="108"/>
      <c r="FH33" s="108"/>
      <c r="FI33" s="108"/>
      <c r="FJ33" s="108"/>
      <c r="FK33" s="108"/>
      <c r="FL33" s="108"/>
      <c r="FM33" s="108"/>
      <c r="FN33" s="108"/>
      <c r="FO33" s="108"/>
      <c r="FP33" s="108"/>
      <c r="FQ33" s="108"/>
      <c r="FR33" s="108"/>
      <c r="FS33" s="108"/>
      <c r="FT33" s="108"/>
      <c r="FU33" s="108"/>
      <c r="FV33" s="108"/>
      <c r="FW33" s="108"/>
      <c r="FX33" s="108"/>
      <c r="FY33" s="108"/>
      <c r="FZ33" s="108"/>
      <c r="GA33" s="108"/>
      <c r="GB33" s="108"/>
      <c r="GC33" s="108"/>
      <c r="GD33" s="108"/>
      <c r="GE33" s="108"/>
      <c r="GF33" s="108"/>
      <c r="GG33" s="108"/>
      <c r="GH33" s="108"/>
      <c r="GI33" s="108"/>
      <c r="GJ33" s="108"/>
      <c r="GK33" s="108"/>
      <c r="GL33" s="108"/>
      <c r="GM33" s="108"/>
      <c r="GN33" s="108"/>
      <c r="GO33" s="108"/>
      <c r="GP33" s="108"/>
      <c r="GQ33" s="108"/>
      <c r="GR33" s="108"/>
      <c r="GS33" s="108"/>
      <c r="GT33" s="108"/>
      <c r="GU33" s="108"/>
      <c r="GV33" s="108"/>
      <c r="GW33" s="108"/>
      <c r="GX33" s="108"/>
      <c r="GY33" s="108"/>
      <c r="GZ33" s="108"/>
      <c r="HA33" s="108"/>
      <c r="HB33" s="108"/>
      <c r="HC33" s="108"/>
      <c r="HD33" s="108"/>
      <c r="HE33" s="108"/>
      <c r="HF33" s="108"/>
      <c r="HG33" s="108"/>
      <c r="HH33" s="108"/>
      <c r="HI33" s="108"/>
      <c r="HJ33" s="108"/>
      <c r="HK33" s="108"/>
      <c r="HL33" s="108"/>
      <c r="HM33" s="108"/>
      <c r="HN33" s="108"/>
      <c r="HO33" s="108"/>
      <c r="HP33" s="108"/>
      <c r="HQ33" s="108"/>
      <c r="HR33" s="109"/>
    </row>
    <row r="34" spans="1:226" s="110" customFormat="1" ht="18.75" customHeight="1" x14ac:dyDescent="0.25">
      <c r="A34" s="120" t="s">
        <v>448</v>
      </c>
      <c r="B34" s="121" t="s">
        <v>609</v>
      </c>
      <c r="C34" s="121">
        <v>8.31</v>
      </c>
      <c r="D34" s="122">
        <v>151.09090909090909</v>
      </c>
      <c r="E34" s="123">
        <v>19214</v>
      </c>
      <c r="F34" s="124">
        <v>274.48571428571427</v>
      </c>
      <c r="G34" s="125"/>
      <c r="H34" s="121"/>
      <c r="I34" s="125"/>
      <c r="J34" s="125" t="s">
        <v>205</v>
      </c>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8"/>
      <c r="DJ34" s="108"/>
      <c r="DK34" s="108"/>
      <c r="DL34" s="108"/>
      <c r="DM34" s="108"/>
      <c r="DN34" s="108"/>
      <c r="DO34" s="108"/>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c r="EO34" s="108"/>
      <c r="EP34" s="108"/>
      <c r="EQ34" s="108"/>
      <c r="ER34" s="108"/>
      <c r="ES34" s="108"/>
      <c r="ET34" s="108"/>
      <c r="EU34" s="108"/>
      <c r="EV34" s="108"/>
      <c r="EW34" s="108"/>
      <c r="EX34" s="108"/>
      <c r="EY34" s="108"/>
      <c r="EZ34" s="108"/>
      <c r="FA34" s="108"/>
      <c r="FB34" s="108"/>
      <c r="FC34" s="108"/>
      <c r="FD34" s="108"/>
      <c r="FE34" s="108"/>
      <c r="FF34" s="108"/>
      <c r="FG34" s="108"/>
      <c r="FH34" s="108"/>
      <c r="FI34" s="108"/>
      <c r="FJ34" s="108"/>
      <c r="FK34" s="108"/>
      <c r="FL34" s="108"/>
      <c r="FM34" s="108"/>
      <c r="FN34" s="108"/>
      <c r="FO34" s="108"/>
      <c r="FP34" s="108"/>
      <c r="FQ34" s="108"/>
      <c r="FR34" s="108"/>
      <c r="FS34" s="108"/>
      <c r="FT34" s="108"/>
      <c r="FU34" s="108"/>
      <c r="FV34" s="108"/>
      <c r="FW34" s="108"/>
      <c r="FX34" s="108"/>
      <c r="FY34" s="108"/>
      <c r="FZ34" s="108"/>
      <c r="GA34" s="108"/>
      <c r="GB34" s="108"/>
      <c r="GC34" s="108"/>
      <c r="GD34" s="108"/>
      <c r="GE34" s="108"/>
      <c r="GF34" s="108"/>
      <c r="GG34" s="108"/>
      <c r="GH34" s="108"/>
      <c r="GI34" s="108"/>
      <c r="GJ34" s="108"/>
      <c r="GK34" s="108"/>
      <c r="GL34" s="108"/>
      <c r="GM34" s="108"/>
      <c r="GN34" s="108"/>
      <c r="GO34" s="108"/>
      <c r="GP34" s="108"/>
      <c r="GQ34" s="108"/>
      <c r="GR34" s="108"/>
      <c r="GS34" s="108"/>
      <c r="GT34" s="108"/>
      <c r="GU34" s="108"/>
      <c r="GV34" s="108"/>
      <c r="GW34" s="108"/>
      <c r="GX34" s="108"/>
      <c r="GY34" s="108"/>
      <c r="GZ34" s="108"/>
      <c r="HA34" s="108"/>
      <c r="HB34" s="108"/>
      <c r="HC34" s="108"/>
      <c r="HD34" s="108"/>
      <c r="HE34" s="108"/>
      <c r="HF34" s="108"/>
      <c r="HG34" s="108"/>
      <c r="HH34" s="108"/>
      <c r="HI34" s="108"/>
      <c r="HJ34" s="108"/>
      <c r="HK34" s="108"/>
      <c r="HL34" s="108"/>
      <c r="HM34" s="108"/>
      <c r="HN34" s="108"/>
      <c r="HO34" s="108"/>
      <c r="HP34" s="108"/>
      <c r="HQ34" s="108"/>
      <c r="HR34" s="109"/>
    </row>
    <row r="35" spans="1:226" s="110" customFormat="1" ht="49.5" x14ac:dyDescent="0.25">
      <c r="A35" s="120" t="s">
        <v>449</v>
      </c>
      <c r="B35" s="121" t="s">
        <v>610</v>
      </c>
      <c r="C35" s="121">
        <v>9.42</v>
      </c>
      <c r="D35" s="122">
        <v>171.27272727272725</v>
      </c>
      <c r="E35" s="123">
        <v>10105</v>
      </c>
      <c r="F35" s="124">
        <v>144.35714285714286</v>
      </c>
      <c r="G35" s="125"/>
      <c r="H35" s="121"/>
      <c r="I35" s="125" t="s">
        <v>605</v>
      </c>
      <c r="J35" s="125" t="s">
        <v>205</v>
      </c>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8"/>
      <c r="HB35" s="108"/>
      <c r="HC35" s="108"/>
      <c r="HD35" s="108"/>
      <c r="HE35" s="108"/>
      <c r="HF35" s="108"/>
      <c r="HG35" s="108"/>
      <c r="HH35" s="108"/>
      <c r="HI35" s="108"/>
      <c r="HJ35" s="108"/>
      <c r="HK35" s="108"/>
      <c r="HL35" s="108"/>
      <c r="HM35" s="108"/>
      <c r="HN35" s="108"/>
      <c r="HO35" s="108"/>
      <c r="HP35" s="108"/>
      <c r="HQ35" s="108"/>
      <c r="HR35" s="109"/>
    </row>
    <row r="36" spans="1:226" s="110" customFormat="1" ht="25.5" customHeight="1" x14ac:dyDescent="0.25">
      <c r="A36" s="101" t="s">
        <v>8</v>
      </c>
      <c r="B36" s="111" t="s">
        <v>611</v>
      </c>
      <c r="C36" s="103"/>
      <c r="D36" s="104"/>
      <c r="E36" s="104"/>
      <c r="F36" s="112"/>
      <c r="G36" s="126"/>
      <c r="H36" s="114"/>
      <c r="I36" s="104"/>
      <c r="J36" s="104"/>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G36" s="108"/>
      <c r="DH36" s="108"/>
      <c r="DI36" s="108"/>
      <c r="DJ36" s="108"/>
      <c r="DK36" s="108"/>
      <c r="DL36" s="108"/>
      <c r="DM36" s="108"/>
      <c r="DN36" s="108"/>
      <c r="DO36" s="108"/>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c r="FE36" s="108"/>
      <c r="FF36" s="108"/>
      <c r="FG36" s="108"/>
      <c r="FH36" s="108"/>
      <c r="FI36" s="108"/>
      <c r="FJ36" s="108"/>
      <c r="FK36" s="108"/>
      <c r="FL36" s="108"/>
      <c r="FM36" s="108"/>
      <c r="FN36" s="108"/>
      <c r="FO36" s="108"/>
      <c r="FP36" s="108"/>
      <c r="FQ36" s="108"/>
      <c r="FR36" s="108"/>
      <c r="FS36" s="108"/>
      <c r="FT36" s="108"/>
      <c r="FU36" s="108"/>
      <c r="FV36" s="108"/>
      <c r="FW36" s="108"/>
      <c r="FX36" s="108"/>
      <c r="FY36" s="108"/>
      <c r="FZ36" s="108"/>
      <c r="GA36" s="108"/>
      <c r="GB36" s="108"/>
      <c r="GC36" s="108"/>
      <c r="GD36" s="108"/>
      <c r="GE36" s="108"/>
      <c r="GF36" s="108"/>
      <c r="GG36" s="108"/>
      <c r="GH36" s="108"/>
      <c r="GI36" s="108"/>
      <c r="GJ36" s="108"/>
      <c r="GK36" s="108"/>
      <c r="GL36" s="108"/>
      <c r="GM36" s="108"/>
      <c r="GN36" s="108"/>
      <c r="GO36" s="108"/>
      <c r="GP36" s="108"/>
      <c r="GQ36" s="108"/>
      <c r="GR36" s="108"/>
      <c r="GS36" s="108"/>
      <c r="GT36" s="108"/>
      <c r="GU36" s="108"/>
      <c r="GV36" s="108"/>
      <c r="GW36" s="108"/>
      <c r="GX36" s="108"/>
      <c r="GY36" s="108"/>
      <c r="GZ36" s="108"/>
      <c r="HA36" s="108"/>
      <c r="HB36" s="108"/>
      <c r="HC36" s="108"/>
      <c r="HD36" s="108"/>
      <c r="HE36" s="108"/>
      <c r="HF36" s="108"/>
      <c r="HG36" s="108"/>
      <c r="HH36" s="108"/>
      <c r="HI36" s="108"/>
      <c r="HJ36" s="108"/>
      <c r="HK36" s="108"/>
      <c r="HL36" s="108"/>
      <c r="HM36" s="108"/>
      <c r="HN36" s="108"/>
      <c r="HO36" s="108"/>
      <c r="HP36" s="108"/>
      <c r="HQ36" s="108"/>
      <c r="HR36" s="109"/>
    </row>
    <row r="37" spans="1:226" s="110" customFormat="1" ht="25.5" customHeight="1" x14ac:dyDescent="0.25">
      <c r="A37" s="115">
        <v>1</v>
      </c>
      <c r="B37" s="116" t="s">
        <v>601</v>
      </c>
      <c r="C37" s="103"/>
      <c r="D37" s="103"/>
      <c r="E37" s="104"/>
      <c r="F37" s="103"/>
      <c r="G37" s="117"/>
      <c r="H37" s="118"/>
      <c r="I37" s="119"/>
      <c r="J37" s="119"/>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8"/>
      <c r="HB37" s="108"/>
      <c r="HC37" s="108"/>
      <c r="HD37" s="108"/>
      <c r="HE37" s="108"/>
      <c r="HF37" s="108"/>
      <c r="HG37" s="108"/>
      <c r="HH37" s="108"/>
      <c r="HI37" s="108"/>
      <c r="HJ37" s="108"/>
      <c r="HK37" s="108"/>
      <c r="HL37" s="108"/>
      <c r="HM37" s="108"/>
      <c r="HN37" s="108"/>
      <c r="HO37" s="108"/>
      <c r="HP37" s="108"/>
      <c r="HQ37" s="108"/>
      <c r="HR37" s="109"/>
    </row>
    <row r="38" spans="1:226" s="110" customFormat="1" ht="25.5" customHeight="1" x14ac:dyDescent="0.25">
      <c r="A38" s="120" t="s">
        <v>213</v>
      </c>
      <c r="B38" s="128" t="s">
        <v>612</v>
      </c>
      <c r="C38" s="121">
        <v>23.7</v>
      </c>
      <c r="D38" s="122">
        <v>78.999999999999986</v>
      </c>
      <c r="E38" s="123">
        <v>19237</v>
      </c>
      <c r="F38" s="124">
        <v>240.46249999999998</v>
      </c>
      <c r="G38" s="117"/>
      <c r="H38" s="118"/>
      <c r="I38" s="119"/>
      <c r="J38" s="129" t="s">
        <v>205</v>
      </c>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c r="BR38" s="108"/>
      <c r="BS38" s="108"/>
      <c r="BT38" s="108"/>
      <c r="BU38" s="10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108"/>
      <c r="DI38" s="108"/>
      <c r="DJ38" s="108"/>
      <c r="DK38" s="108"/>
      <c r="DL38" s="108"/>
      <c r="DM38" s="108"/>
      <c r="DN38" s="108"/>
      <c r="DO38" s="108"/>
      <c r="DP38" s="108"/>
      <c r="DQ38" s="108"/>
      <c r="DR38" s="108"/>
      <c r="DS38" s="108"/>
      <c r="DT38" s="108"/>
      <c r="DU38" s="108"/>
      <c r="DV38" s="108"/>
      <c r="DW38" s="108"/>
      <c r="DX38" s="108"/>
      <c r="DY38" s="108"/>
      <c r="DZ38" s="108"/>
      <c r="EA38" s="108"/>
      <c r="EB38" s="108"/>
      <c r="EC38" s="108"/>
      <c r="ED38" s="108"/>
      <c r="EE38" s="108"/>
      <c r="EF38" s="108"/>
      <c r="EG38" s="108"/>
      <c r="EH38" s="108"/>
      <c r="EI38" s="108"/>
      <c r="EJ38" s="108"/>
      <c r="EK38" s="108"/>
      <c r="EL38" s="108"/>
      <c r="EM38" s="108"/>
      <c r="EN38" s="108"/>
      <c r="EO38" s="108"/>
      <c r="EP38" s="108"/>
      <c r="EQ38" s="108"/>
      <c r="ER38" s="108"/>
      <c r="ES38" s="108"/>
      <c r="ET38" s="108"/>
      <c r="EU38" s="108"/>
      <c r="EV38" s="108"/>
      <c r="EW38" s="108"/>
      <c r="EX38" s="108"/>
      <c r="EY38" s="108"/>
      <c r="EZ38" s="108"/>
      <c r="FA38" s="108"/>
      <c r="FB38" s="108"/>
      <c r="FC38" s="108"/>
      <c r="FD38" s="108"/>
      <c r="FE38" s="108"/>
      <c r="FF38" s="108"/>
      <c r="FG38" s="108"/>
      <c r="FH38" s="108"/>
      <c r="FI38" s="108"/>
      <c r="FJ38" s="108"/>
      <c r="FK38" s="108"/>
      <c r="FL38" s="108"/>
      <c r="FM38" s="108"/>
      <c r="FN38" s="108"/>
      <c r="FO38" s="108"/>
      <c r="FP38" s="108"/>
      <c r="FQ38" s="108"/>
      <c r="FR38" s="108"/>
      <c r="FS38" s="108"/>
      <c r="FT38" s="108"/>
      <c r="FU38" s="108"/>
      <c r="FV38" s="108"/>
      <c r="FW38" s="108"/>
      <c r="FX38" s="108"/>
      <c r="FY38" s="108"/>
      <c r="FZ38" s="108"/>
      <c r="GA38" s="108"/>
      <c r="GB38" s="108"/>
      <c r="GC38" s="108"/>
      <c r="GD38" s="108"/>
      <c r="GE38" s="108"/>
      <c r="GF38" s="108"/>
      <c r="GG38" s="108"/>
      <c r="GH38" s="108"/>
      <c r="GI38" s="108"/>
      <c r="GJ38" s="108"/>
      <c r="GK38" s="108"/>
      <c r="GL38" s="108"/>
      <c r="GM38" s="108"/>
      <c r="GN38" s="108"/>
      <c r="GO38" s="108"/>
      <c r="GP38" s="108"/>
      <c r="GQ38" s="108"/>
      <c r="GR38" s="108"/>
      <c r="GS38" s="108"/>
      <c r="GT38" s="108"/>
      <c r="GU38" s="108"/>
      <c r="GV38" s="108"/>
      <c r="GW38" s="108"/>
      <c r="GX38" s="108"/>
      <c r="GY38" s="108"/>
      <c r="GZ38" s="108"/>
      <c r="HA38" s="108"/>
      <c r="HB38" s="108"/>
      <c r="HC38" s="108"/>
      <c r="HD38" s="108"/>
      <c r="HE38" s="108"/>
      <c r="HF38" s="108"/>
      <c r="HG38" s="108"/>
      <c r="HH38" s="108"/>
      <c r="HI38" s="108"/>
      <c r="HJ38" s="108"/>
      <c r="HK38" s="108"/>
      <c r="HL38" s="108"/>
      <c r="HM38" s="108"/>
      <c r="HN38" s="108"/>
      <c r="HO38" s="108"/>
      <c r="HP38" s="108"/>
      <c r="HQ38" s="108"/>
      <c r="HR38" s="109"/>
    </row>
    <row r="39" spans="1:226" s="110" customFormat="1" ht="25.5" customHeight="1" x14ac:dyDescent="0.25">
      <c r="A39" s="120" t="s">
        <v>214</v>
      </c>
      <c r="B39" s="128" t="s">
        <v>613</v>
      </c>
      <c r="C39" s="121">
        <v>7.87</v>
      </c>
      <c r="D39" s="122">
        <v>26.233333333333338</v>
      </c>
      <c r="E39" s="123">
        <v>17971</v>
      </c>
      <c r="F39" s="124">
        <v>224.63749999999999</v>
      </c>
      <c r="G39" s="117"/>
      <c r="H39" s="118"/>
      <c r="I39" s="119"/>
      <c r="J39" s="129" t="s">
        <v>205</v>
      </c>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108"/>
      <c r="DI39" s="108"/>
      <c r="DJ39" s="108"/>
      <c r="DK39" s="108"/>
      <c r="DL39" s="108"/>
      <c r="DM39" s="108"/>
      <c r="DN39" s="108"/>
      <c r="DO39" s="108"/>
      <c r="DP39" s="108"/>
      <c r="DQ39" s="108"/>
      <c r="DR39" s="108"/>
      <c r="DS39" s="108"/>
      <c r="DT39" s="108"/>
      <c r="DU39" s="108"/>
      <c r="DV39" s="108"/>
      <c r="DW39" s="108"/>
      <c r="DX39" s="108"/>
      <c r="DY39" s="108"/>
      <c r="DZ39" s="108"/>
      <c r="EA39" s="108"/>
      <c r="EB39" s="108"/>
      <c r="EC39" s="108"/>
      <c r="ED39" s="108"/>
      <c r="EE39" s="108"/>
      <c r="EF39" s="108"/>
      <c r="EG39" s="108"/>
      <c r="EH39" s="108"/>
      <c r="EI39" s="108"/>
      <c r="EJ39" s="108"/>
      <c r="EK39" s="108"/>
      <c r="EL39" s="108"/>
      <c r="EM39" s="108"/>
      <c r="EN39" s="108"/>
      <c r="EO39" s="108"/>
      <c r="EP39" s="108"/>
      <c r="EQ39" s="108"/>
      <c r="ER39" s="108"/>
      <c r="ES39" s="108"/>
      <c r="ET39" s="108"/>
      <c r="EU39" s="108"/>
      <c r="EV39" s="108"/>
      <c r="EW39" s="108"/>
      <c r="EX39" s="108"/>
      <c r="EY39" s="108"/>
      <c r="EZ39" s="108"/>
      <c r="FA39" s="108"/>
      <c r="FB39" s="108"/>
      <c r="FC39" s="108"/>
      <c r="FD39" s="108"/>
      <c r="FE39" s="108"/>
      <c r="FF39" s="108"/>
      <c r="FG39" s="108"/>
      <c r="FH39" s="108"/>
      <c r="FI39" s="108"/>
      <c r="FJ39" s="108"/>
      <c r="FK39" s="108"/>
      <c r="FL39" s="108"/>
      <c r="FM39" s="108"/>
      <c r="FN39" s="108"/>
      <c r="FO39" s="108"/>
      <c r="FP39" s="108"/>
      <c r="FQ39" s="108"/>
      <c r="FR39" s="108"/>
      <c r="FS39" s="108"/>
      <c r="FT39" s="108"/>
      <c r="FU39" s="108"/>
      <c r="FV39" s="108"/>
      <c r="FW39" s="108"/>
      <c r="FX39" s="108"/>
      <c r="FY39" s="108"/>
      <c r="FZ39" s="108"/>
      <c r="GA39" s="108"/>
      <c r="GB39" s="108"/>
      <c r="GC39" s="108"/>
      <c r="GD39" s="108"/>
      <c r="GE39" s="108"/>
      <c r="GF39" s="108"/>
      <c r="GG39" s="108"/>
      <c r="GH39" s="108"/>
      <c r="GI39" s="108"/>
      <c r="GJ39" s="108"/>
      <c r="GK39" s="108"/>
      <c r="GL39" s="108"/>
      <c r="GM39" s="108"/>
      <c r="GN39" s="108"/>
      <c r="GO39" s="108"/>
      <c r="GP39" s="108"/>
      <c r="GQ39" s="108"/>
      <c r="GR39" s="108"/>
      <c r="GS39" s="108"/>
      <c r="GT39" s="108"/>
      <c r="GU39" s="108"/>
      <c r="GV39" s="108"/>
      <c r="GW39" s="108"/>
      <c r="GX39" s="108"/>
      <c r="GY39" s="108"/>
      <c r="GZ39" s="108"/>
      <c r="HA39" s="108"/>
      <c r="HB39" s="108"/>
      <c r="HC39" s="108"/>
      <c r="HD39" s="108"/>
      <c r="HE39" s="108"/>
      <c r="HF39" s="108"/>
      <c r="HG39" s="108"/>
      <c r="HH39" s="108"/>
      <c r="HI39" s="108"/>
      <c r="HJ39" s="108"/>
      <c r="HK39" s="108"/>
      <c r="HL39" s="108"/>
      <c r="HM39" s="108"/>
      <c r="HN39" s="108"/>
      <c r="HO39" s="108"/>
      <c r="HP39" s="108"/>
      <c r="HQ39" s="108"/>
      <c r="HR39" s="109"/>
    </row>
    <row r="40" spans="1:226" s="110" customFormat="1" ht="25.5" customHeight="1" x14ac:dyDescent="0.25">
      <c r="A40" s="120" t="s">
        <v>215</v>
      </c>
      <c r="B40" s="128" t="s">
        <v>614</v>
      </c>
      <c r="C40" s="121">
        <v>12.07</v>
      </c>
      <c r="D40" s="122">
        <v>40.233333333333334</v>
      </c>
      <c r="E40" s="123">
        <v>21766</v>
      </c>
      <c r="F40" s="124">
        <v>272.07499999999999</v>
      </c>
      <c r="G40" s="117"/>
      <c r="H40" s="118"/>
      <c r="I40" s="119"/>
      <c r="J40" s="129" t="s">
        <v>205</v>
      </c>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108"/>
      <c r="DI40" s="108"/>
      <c r="DJ40" s="108"/>
      <c r="DK40" s="108"/>
      <c r="DL40" s="108"/>
      <c r="DM40" s="108"/>
      <c r="DN40" s="108"/>
      <c r="DO40" s="108"/>
      <c r="DP40" s="108"/>
      <c r="DQ40" s="108"/>
      <c r="DR40" s="108"/>
      <c r="DS40" s="108"/>
      <c r="DT40" s="108"/>
      <c r="DU40" s="108"/>
      <c r="DV40" s="108"/>
      <c r="DW40" s="108"/>
      <c r="DX40" s="108"/>
      <c r="DY40" s="108"/>
      <c r="DZ40" s="108"/>
      <c r="EA40" s="108"/>
      <c r="EB40" s="108"/>
      <c r="EC40" s="108"/>
      <c r="ED40" s="108"/>
      <c r="EE40" s="108"/>
      <c r="EF40" s="108"/>
      <c r="EG40" s="108"/>
      <c r="EH40" s="108"/>
      <c r="EI40" s="108"/>
      <c r="EJ40" s="108"/>
      <c r="EK40" s="108"/>
      <c r="EL40" s="108"/>
      <c r="EM40" s="108"/>
      <c r="EN40" s="108"/>
      <c r="EO40" s="108"/>
      <c r="EP40" s="108"/>
      <c r="EQ40" s="108"/>
      <c r="ER40" s="108"/>
      <c r="ES40" s="108"/>
      <c r="ET40" s="108"/>
      <c r="EU40" s="108"/>
      <c r="EV40" s="108"/>
      <c r="EW40" s="108"/>
      <c r="EX40" s="108"/>
      <c r="EY40" s="108"/>
      <c r="EZ40" s="108"/>
      <c r="FA40" s="108"/>
      <c r="FB40" s="108"/>
      <c r="FC40" s="108"/>
      <c r="FD40" s="108"/>
      <c r="FE40" s="108"/>
      <c r="FF40" s="108"/>
      <c r="FG40" s="108"/>
      <c r="FH40" s="108"/>
      <c r="FI40" s="108"/>
      <c r="FJ40" s="108"/>
      <c r="FK40" s="108"/>
      <c r="FL40" s="108"/>
      <c r="FM40" s="108"/>
      <c r="FN40" s="108"/>
      <c r="FO40" s="108"/>
      <c r="FP40" s="108"/>
      <c r="FQ40" s="108"/>
      <c r="FR40" s="108"/>
      <c r="FS40" s="108"/>
      <c r="FT40" s="108"/>
      <c r="FU40" s="108"/>
      <c r="FV40" s="108"/>
      <c r="FW40" s="108"/>
      <c r="FX40" s="108"/>
      <c r="FY40" s="108"/>
      <c r="FZ40" s="108"/>
      <c r="GA40" s="108"/>
      <c r="GB40" s="108"/>
      <c r="GC40" s="108"/>
      <c r="GD40" s="108"/>
      <c r="GE40" s="108"/>
      <c r="GF40" s="108"/>
      <c r="GG40" s="108"/>
      <c r="GH40" s="108"/>
      <c r="GI40" s="108"/>
      <c r="GJ40" s="108"/>
      <c r="GK40" s="108"/>
      <c r="GL40" s="108"/>
      <c r="GM40" s="108"/>
      <c r="GN40" s="108"/>
      <c r="GO40" s="108"/>
      <c r="GP40" s="108"/>
      <c r="GQ40" s="108"/>
      <c r="GR40" s="108"/>
      <c r="GS40" s="108"/>
      <c r="GT40" s="108"/>
      <c r="GU40" s="108"/>
      <c r="GV40" s="108"/>
      <c r="GW40" s="108"/>
      <c r="GX40" s="108"/>
      <c r="GY40" s="108"/>
      <c r="GZ40" s="108"/>
      <c r="HA40" s="108"/>
      <c r="HB40" s="108"/>
      <c r="HC40" s="108"/>
      <c r="HD40" s="108"/>
      <c r="HE40" s="108"/>
      <c r="HF40" s="108"/>
      <c r="HG40" s="108"/>
      <c r="HH40" s="108"/>
      <c r="HI40" s="108"/>
      <c r="HJ40" s="108"/>
      <c r="HK40" s="108"/>
      <c r="HL40" s="108"/>
      <c r="HM40" s="108"/>
      <c r="HN40" s="108"/>
      <c r="HO40" s="108"/>
      <c r="HP40" s="108"/>
      <c r="HQ40" s="108"/>
      <c r="HR40" s="109"/>
    </row>
    <row r="41" spans="1:226" s="110" customFormat="1" ht="25.5" customHeight="1" x14ac:dyDescent="0.25">
      <c r="A41" s="120" t="s">
        <v>216</v>
      </c>
      <c r="B41" s="128" t="s">
        <v>615</v>
      </c>
      <c r="C41" s="121">
        <v>20.62</v>
      </c>
      <c r="D41" s="122">
        <v>68.733333333333334</v>
      </c>
      <c r="E41" s="123">
        <v>12598</v>
      </c>
      <c r="F41" s="124">
        <v>157.47500000000002</v>
      </c>
      <c r="G41" s="117"/>
      <c r="H41" s="118"/>
      <c r="I41" s="119"/>
      <c r="J41" s="129" t="s">
        <v>205</v>
      </c>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O41" s="108"/>
      <c r="DP41" s="108"/>
      <c r="DQ41" s="108"/>
      <c r="DR41" s="108"/>
      <c r="DS41" s="108"/>
      <c r="DT41" s="108"/>
      <c r="DU41" s="108"/>
      <c r="DV41" s="108"/>
      <c r="DW41" s="108"/>
      <c r="DX41" s="108"/>
      <c r="DY41" s="108"/>
      <c r="DZ41" s="108"/>
      <c r="EA41" s="108"/>
      <c r="EB41" s="108"/>
      <c r="EC41" s="108"/>
      <c r="ED41" s="108"/>
      <c r="EE41" s="108"/>
      <c r="EF41" s="108"/>
      <c r="EG41" s="108"/>
      <c r="EH41" s="108"/>
      <c r="EI41" s="108"/>
      <c r="EJ41" s="108"/>
      <c r="EK41" s="108"/>
      <c r="EL41" s="108"/>
      <c r="EM41" s="108"/>
      <c r="EN41" s="108"/>
      <c r="EO41" s="108"/>
      <c r="EP41" s="108"/>
      <c r="EQ41" s="108"/>
      <c r="ER41" s="108"/>
      <c r="ES41" s="108"/>
      <c r="ET41" s="108"/>
      <c r="EU41" s="108"/>
      <c r="EV41" s="108"/>
      <c r="EW41" s="108"/>
      <c r="EX41" s="108"/>
      <c r="EY41" s="108"/>
      <c r="EZ41" s="108"/>
      <c r="FA41" s="108"/>
      <c r="FB41" s="108"/>
      <c r="FC41" s="108"/>
      <c r="FD41" s="108"/>
      <c r="FE41" s="108"/>
      <c r="FF41" s="108"/>
      <c r="FG41" s="108"/>
      <c r="FH41" s="108"/>
      <c r="FI41" s="108"/>
      <c r="FJ41" s="108"/>
      <c r="FK41" s="108"/>
      <c r="FL41" s="108"/>
      <c r="FM41" s="108"/>
      <c r="FN41" s="108"/>
      <c r="FO41" s="108"/>
      <c r="FP41" s="108"/>
      <c r="FQ41" s="108"/>
      <c r="FR41" s="108"/>
      <c r="FS41" s="108"/>
      <c r="FT41" s="108"/>
      <c r="FU41" s="108"/>
      <c r="FV41" s="108"/>
      <c r="FW41" s="108"/>
      <c r="FX41" s="108"/>
      <c r="FY41" s="108"/>
      <c r="FZ41" s="108"/>
      <c r="GA41" s="108"/>
      <c r="GB41" s="108"/>
      <c r="GC41" s="108"/>
      <c r="GD41" s="108"/>
      <c r="GE41" s="108"/>
      <c r="GF41" s="108"/>
      <c r="GG41" s="108"/>
      <c r="GH41" s="108"/>
      <c r="GI41" s="108"/>
      <c r="GJ41" s="108"/>
      <c r="GK41" s="108"/>
      <c r="GL41" s="108"/>
      <c r="GM41" s="108"/>
      <c r="GN41" s="108"/>
      <c r="GO41" s="108"/>
      <c r="GP41" s="108"/>
      <c r="GQ41" s="108"/>
      <c r="GR41" s="108"/>
      <c r="GS41" s="108"/>
      <c r="GT41" s="108"/>
      <c r="GU41" s="108"/>
      <c r="GV41" s="108"/>
      <c r="GW41" s="108"/>
      <c r="GX41" s="108"/>
      <c r="GY41" s="108"/>
      <c r="GZ41" s="108"/>
      <c r="HA41" s="108"/>
      <c r="HB41" s="108"/>
      <c r="HC41" s="108"/>
      <c r="HD41" s="108"/>
      <c r="HE41" s="108"/>
      <c r="HF41" s="108"/>
      <c r="HG41" s="108"/>
      <c r="HH41" s="108"/>
      <c r="HI41" s="108"/>
      <c r="HJ41" s="108"/>
      <c r="HK41" s="108"/>
      <c r="HL41" s="108"/>
      <c r="HM41" s="108"/>
      <c r="HN41" s="108"/>
      <c r="HO41" s="108"/>
      <c r="HP41" s="108"/>
      <c r="HQ41" s="108"/>
      <c r="HR41" s="109"/>
    </row>
    <row r="42" spans="1:226" s="110" customFormat="1" ht="25.5" customHeight="1" x14ac:dyDescent="0.25">
      <c r="A42" s="120" t="s">
        <v>217</v>
      </c>
      <c r="B42" s="128" t="s">
        <v>616</v>
      </c>
      <c r="C42" s="121">
        <v>10.88</v>
      </c>
      <c r="D42" s="122">
        <v>36.266666666666666</v>
      </c>
      <c r="E42" s="123">
        <v>20478</v>
      </c>
      <c r="F42" s="124">
        <v>255.97500000000002</v>
      </c>
      <c r="G42" s="117"/>
      <c r="H42" s="118"/>
      <c r="I42" s="119"/>
      <c r="J42" s="129" t="s">
        <v>205</v>
      </c>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108"/>
      <c r="DI42" s="108"/>
      <c r="DJ42" s="108"/>
      <c r="DK42" s="108"/>
      <c r="DL42" s="108"/>
      <c r="DM42" s="108"/>
      <c r="DN42" s="108"/>
      <c r="DO42" s="108"/>
      <c r="DP42" s="108"/>
      <c r="DQ42" s="108"/>
      <c r="DR42" s="108"/>
      <c r="DS42" s="108"/>
      <c r="DT42" s="108"/>
      <c r="DU42" s="108"/>
      <c r="DV42" s="108"/>
      <c r="DW42" s="108"/>
      <c r="DX42" s="108"/>
      <c r="DY42" s="108"/>
      <c r="DZ42" s="108"/>
      <c r="EA42" s="108"/>
      <c r="EB42" s="108"/>
      <c r="EC42" s="108"/>
      <c r="ED42" s="108"/>
      <c r="EE42" s="108"/>
      <c r="EF42" s="108"/>
      <c r="EG42" s="108"/>
      <c r="EH42" s="108"/>
      <c r="EI42" s="108"/>
      <c r="EJ42" s="108"/>
      <c r="EK42" s="108"/>
      <c r="EL42" s="108"/>
      <c r="EM42" s="108"/>
      <c r="EN42" s="108"/>
      <c r="EO42" s="108"/>
      <c r="EP42" s="108"/>
      <c r="EQ42" s="108"/>
      <c r="ER42" s="108"/>
      <c r="ES42" s="108"/>
      <c r="ET42" s="108"/>
      <c r="EU42" s="108"/>
      <c r="EV42" s="108"/>
      <c r="EW42" s="108"/>
      <c r="EX42" s="108"/>
      <c r="EY42" s="108"/>
      <c r="EZ42" s="108"/>
      <c r="FA42" s="108"/>
      <c r="FB42" s="108"/>
      <c r="FC42" s="108"/>
      <c r="FD42" s="108"/>
      <c r="FE42" s="108"/>
      <c r="FF42" s="108"/>
      <c r="FG42" s="108"/>
      <c r="FH42" s="108"/>
      <c r="FI42" s="108"/>
      <c r="FJ42" s="108"/>
      <c r="FK42" s="108"/>
      <c r="FL42" s="108"/>
      <c r="FM42" s="108"/>
      <c r="FN42" s="108"/>
      <c r="FO42" s="108"/>
      <c r="FP42" s="108"/>
      <c r="FQ42" s="108"/>
      <c r="FR42" s="108"/>
      <c r="FS42" s="108"/>
      <c r="FT42" s="108"/>
      <c r="FU42" s="108"/>
      <c r="FV42" s="108"/>
      <c r="FW42" s="108"/>
      <c r="FX42" s="108"/>
      <c r="FY42" s="108"/>
      <c r="FZ42" s="108"/>
      <c r="GA42" s="108"/>
      <c r="GB42" s="108"/>
      <c r="GC42" s="108"/>
      <c r="GD42" s="108"/>
      <c r="GE42" s="108"/>
      <c r="GF42" s="108"/>
      <c r="GG42" s="108"/>
      <c r="GH42" s="108"/>
      <c r="GI42" s="108"/>
      <c r="GJ42" s="108"/>
      <c r="GK42" s="108"/>
      <c r="GL42" s="108"/>
      <c r="GM42" s="108"/>
      <c r="GN42" s="108"/>
      <c r="GO42" s="108"/>
      <c r="GP42" s="108"/>
      <c r="GQ42" s="108"/>
      <c r="GR42" s="108"/>
      <c r="GS42" s="108"/>
      <c r="GT42" s="108"/>
      <c r="GU42" s="108"/>
      <c r="GV42" s="108"/>
      <c r="GW42" s="108"/>
      <c r="GX42" s="108"/>
      <c r="GY42" s="108"/>
      <c r="GZ42" s="108"/>
      <c r="HA42" s="108"/>
      <c r="HB42" s="108"/>
      <c r="HC42" s="108"/>
      <c r="HD42" s="108"/>
      <c r="HE42" s="108"/>
      <c r="HF42" s="108"/>
      <c r="HG42" s="108"/>
      <c r="HH42" s="108"/>
      <c r="HI42" s="108"/>
      <c r="HJ42" s="108"/>
      <c r="HK42" s="108"/>
      <c r="HL42" s="108"/>
      <c r="HM42" s="108"/>
      <c r="HN42" s="108"/>
      <c r="HO42" s="108"/>
      <c r="HP42" s="108"/>
      <c r="HQ42" s="108"/>
      <c r="HR42" s="109"/>
    </row>
    <row r="43" spans="1:226" s="110" customFormat="1" ht="25.5" customHeight="1" x14ac:dyDescent="0.25">
      <c r="A43" s="120" t="s">
        <v>218</v>
      </c>
      <c r="B43" s="128" t="s">
        <v>617</v>
      </c>
      <c r="C43" s="121">
        <v>15.49</v>
      </c>
      <c r="D43" s="122">
        <v>51.633333333333333</v>
      </c>
      <c r="E43" s="123">
        <v>14832</v>
      </c>
      <c r="F43" s="124">
        <v>185.4</v>
      </c>
      <c r="G43" s="117"/>
      <c r="H43" s="118"/>
      <c r="I43" s="119"/>
      <c r="J43" s="129" t="s">
        <v>205</v>
      </c>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8"/>
      <c r="DO43" s="108"/>
      <c r="DP43" s="108"/>
      <c r="DQ43" s="108"/>
      <c r="DR43" s="108"/>
      <c r="DS43" s="108"/>
      <c r="DT43" s="108"/>
      <c r="DU43" s="108"/>
      <c r="DV43" s="108"/>
      <c r="DW43" s="108"/>
      <c r="DX43" s="108"/>
      <c r="DY43" s="108"/>
      <c r="DZ43" s="108"/>
      <c r="EA43" s="108"/>
      <c r="EB43" s="108"/>
      <c r="EC43" s="108"/>
      <c r="ED43" s="108"/>
      <c r="EE43" s="108"/>
      <c r="EF43" s="108"/>
      <c r="EG43" s="108"/>
      <c r="EH43" s="108"/>
      <c r="EI43" s="108"/>
      <c r="EJ43" s="108"/>
      <c r="EK43" s="108"/>
      <c r="EL43" s="108"/>
      <c r="EM43" s="108"/>
      <c r="EN43" s="108"/>
      <c r="EO43" s="108"/>
      <c r="EP43" s="108"/>
      <c r="EQ43" s="108"/>
      <c r="ER43" s="108"/>
      <c r="ES43" s="108"/>
      <c r="ET43" s="108"/>
      <c r="EU43" s="108"/>
      <c r="EV43" s="108"/>
      <c r="EW43" s="108"/>
      <c r="EX43" s="108"/>
      <c r="EY43" s="108"/>
      <c r="EZ43" s="108"/>
      <c r="FA43" s="108"/>
      <c r="FB43" s="108"/>
      <c r="FC43" s="108"/>
      <c r="FD43" s="108"/>
      <c r="FE43" s="108"/>
      <c r="FF43" s="108"/>
      <c r="FG43" s="108"/>
      <c r="FH43" s="108"/>
      <c r="FI43" s="108"/>
      <c r="FJ43" s="108"/>
      <c r="FK43" s="108"/>
      <c r="FL43" s="108"/>
      <c r="FM43" s="108"/>
      <c r="FN43" s="108"/>
      <c r="FO43" s="108"/>
      <c r="FP43" s="108"/>
      <c r="FQ43" s="108"/>
      <c r="FR43" s="108"/>
      <c r="FS43" s="108"/>
      <c r="FT43" s="108"/>
      <c r="FU43" s="108"/>
      <c r="FV43" s="108"/>
      <c r="FW43" s="108"/>
      <c r="FX43" s="108"/>
      <c r="FY43" s="108"/>
      <c r="FZ43" s="108"/>
      <c r="GA43" s="108"/>
      <c r="GB43" s="108"/>
      <c r="GC43" s="108"/>
      <c r="GD43" s="108"/>
      <c r="GE43" s="108"/>
      <c r="GF43" s="108"/>
      <c r="GG43" s="108"/>
      <c r="GH43" s="108"/>
      <c r="GI43" s="108"/>
      <c r="GJ43" s="108"/>
      <c r="GK43" s="108"/>
      <c r="GL43" s="108"/>
      <c r="GM43" s="108"/>
      <c r="GN43" s="108"/>
      <c r="GO43" s="108"/>
      <c r="GP43" s="108"/>
      <c r="GQ43" s="108"/>
      <c r="GR43" s="108"/>
      <c r="GS43" s="108"/>
      <c r="GT43" s="108"/>
      <c r="GU43" s="108"/>
      <c r="GV43" s="108"/>
      <c r="GW43" s="108"/>
      <c r="GX43" s="108"/>
      <c r="GY43" s="108"/>
      <c r="GZ43" s="108"/>
      <c r="HA43" s="108"/>
      <c r="HB43" s="108"/>
      <c r="HC43" s="108"/>
      <c r="HD43" s="108"/>
      <c r="HE43" s="108"/>
      <c r="HF43" s="108"/>
      <c r="HG43" s="108"/>
      <c r="HH43" s="108"/>
      <c r="HI43" s="108"/>
      <c r="HJ43" s="108"/>
      <c r="HK43" s="108"/>
      <c r="HL43" s="108"/>
      <c r="HM43" s="108"/>
      <c r="HN43" s="108"/>
      <c r="HO43" s="108"/>
      <c r="HP43" s="108"/>
      <c r="HQ43" s="108"/>
      <c r="HR43" s="109"/>
    </row>
    <row r="44" spans="1:226" s="110" customFormat="1" ht="25.5" customHeight="1" x14ac:dyDescent="0.25">
      <c r="A44" s="120" t="s">
        <v>219</v>
      </c>
      <c r="B44" s="128" t="s">
        <v>618</v>
      </c>
      <c r="C44" s="121">
        <v>6.49</v>
      </c>
      <c r="D44" s="122">
        <v>21.633333333333336</v>
      </c>
      <c r="E44" s="123">
        <v>18349</v>
      </c>
      <c r="F44" s="124">
        <v>229.36250000000001</v>
      </c>
      <c r="G44" s="117"/>
      <c r="H44" s="118"/>
      <c r="I44" s="119"/>
      <c r="J44" s="129" t="s">
        <v>205</v>
      </c>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c r="EO44" s="108"/>
      <c r="EP44" s="108"/>
      <c r="EQ44" s="108"/>
      <c r="ER44" s="108"/>
      <c r="ES44" s="108"/>
      <c r="ET44" s="108"/>
      <c r="EU44" s="108"/>
      <c r="EV44" s="108"/>
      <c r="EW44" s="108"/>
      <c r="EX44" s="108"/>
      <c r="EY44" s="108"/>
      <c r="EZ44" s="108"/>
      <c r="FA44" s="108"/>
      <c r="FB44" s="108"/>
      <c r="FC44" s="108"/>
      <c r="FD44" s="108"/>
      <c r="FE44" s="108"/>
      <c r="FF44" s="108"/>
      <c r="FG44" s="108"/>
      <c r="FH44" s="108"/>
      <c r="FI44" s="108"/>
      <c r="FJ44" s="108"/>
      <c r="FK44" s="108"/>
      <c r="FL44" s="108"/>
      <c r="FM44" s="108"/>
      <c r="FN44" s="108"/>
      <c r="FO44" s="108"/>
      <c r="FP44" s="108"/>
      <c r="FQ44" s="108"/>
      <c r="FR44" s="108"/>
      <c r="FS44" s="108"/>
      <c r="FT44" s="108"/>
      <c r="FU44" s="108"/>
      <c r="FV44" s="108"/>
      <c r="FW44" s="108"/>
      <c r="FX44" s="108"/>
      <c r="FY44" s="108"/>
      <c r="FZ44" s="108"/>
      <c r="GA44" s="108"/>
      <c r="GB44" s="108"/>
      <c r="GC44" s="108"/>
      <c r="GD44" s="108"/>
      <c r="GE44" s="108"/>
      <c r="GF44" s="108"/>
      <c r="GG44" s="108"/>
      <c r="GH44" s="108"/>
      <c r="GI44" s="108"/>
      <c r="GJ44" s="108"/>
      <c r="GK44" s="108"/>
      <c r="GL44" s="108"/>
      <c r="GM44" s="108"/>
      <c r="GN44" s="108"/>
      <c r="GO44" s="108"/>
      <c r="GP44" s="108"/>
      <c r="GQ44" s="108"/>
      <c r="GR44" s="108"/>
      <c r="GS44" s="108"/>
      <c r="GT44" s="108"/>
      <c r="GU44" s="108"/>
      <c r="GV44" s="108"/>
      <c r="GW44" s="108"/>
      <c r="GX44" s="108"/>
      <c r="GY44" s="108"/>
      <c r="GZ44" s="108"/>
      <c r="HA44" s="108"/>
      <c r="HB44" s="108"/>
      <c r="HC44" s="108"/>
      <c r="HD44" s="108"/>
      <c r="HE44" s="108"/>
      <c r="HF44" s="108"/>
      <c r="HG44" s="108"/>
      <c r="HH44" s="108"/>
      <c r="HI44" s="108"/>
      <c r="HJ44" s="108"/>
      <c r="HK44" s="108"/>
      <c r="HL44" s="108"/>
      <c r="HM44" s="108"/>
      <c r="HN44" s="108"/>
      <c r="HO44" s="108"/>
      <c r="HP44" s="108"/>
      <c r="HQ44" s="108"/>
      <c r="HR44" s="109"/>
    </row>
    <row r="45" spans="1:226" s="110" customFormat="1" ht="25.5" customHeight="1" x14ac:dyDescent="0.25">
      <c r="A45" s="120" t="s">
        <v>220</v>
      </c>
      <c r="B45" s="128" t="s">
        <v>619</v>
      </c>
      <c r="C45" s="121">
        <v>7.88</v>
      </c>
      <c r="D45" s="122">
        <v>26.266666666666666</v>
      </c>
      <c r="E45" s="123">
        <v>10419</v>
      </c>
      <c r="F45" s="124">
        <v>130.23750000000001</v>
      </c>
      <c r="G45" s="117"/>
      <c r="H45" s="118"/>
      <c r="I45" s="119"/>
      <c r="J45" s="129" t="s">
        <v>205</v>
      </c>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8"/>
      <c r="DO45" s="108"/>
      <c r="DP45" s="108"/>
      <c r="DQ45" s="108"/>
      <c r="DR45" s="108"/>
      <c r="DS45" s="108"/>
      <c r="DT45" s="108"/>
      <c r="DU45" s="108"/>
      <c r="DV45" s="108"/>
      <c r="DW45" s="108"/>
      <c r="DX45" s="108"/>
      <c r="DY45" s="108"/>
      <c r="DZ45" s="108"/>
      <c r="EA45" s="108"/>
      <c r="EB45" s="108"/>
      <c r="EC45" s="108"/>
      <c r="ED45" s="108"/>
      <c r="EE45" s="108"/>
      <c r="EF45" s="108"/>
      <c r="EG45" s="108"/>
      <c r="EH45" s="108"/>
      <c r="EI45" s="108"/>
      <c r="EJ45" s="108"/>
      <c r="EK45" s="108"/>
      <c r="EL45" s="108"/>
      <c r="EM45" s="108"/>
      <c r="EN45" s="108"/>
      <c r="EO45" s="108"/>
      <c r="EP45" s="108"/>
      <c r="EQ45" s="108"/>
      <c r="ER45" s="108"/>
      <c r="ES45" s="108"/>
      <c r="ET45" s="108"/>
      <c r="EU45" s="108"/>
      <c r="EV45" s="108"/>
      <c r="EW45" s="108"/>
      <c r="EX45" s="108"/>
      <c r="EY45" s="108"/>
      <c r="EZ45" s="108"/>
      <c r="FA45" s="108"/>
      <c r="FB45" s="108"/>
      <c r="FC45" s="108"/>
      <c r="FD45" s="108"/>
      <c r="FE45" s="108"/>
      <c r="FF45" s="108"/>
      <c r="FG45" s="108"/>
      <c r="FH45" s="108"/>
      <c r="FI45" s="108"/>
      <c r="FJ45" s="108"/>
      <c r="FK45" s="108"/>
      <c r="FL45" s="108"/>
      <c r="FM45" s="108"/>
      <c r="FN45" s="108"/>
      <c r="FO45" s="108"/>
      <c r="FP45" s="108"/>
      <c r="FQ45" s="108"/>
      <c r="FR45" s="108"/>
      <c r="FS45" s="108"/>
      <c r="FT45" s="108"/>
      <c r="FU45" s="108"/>
      <c r="FV45" s="108"/>
      <c r="FW45" s="108"/>
      <c r="FX45" s="108"/>
      <c r="FY45" s="108"/>
      <c r="FZ45" s="108"/>
      <c r="GA45" s="108"/>
      <c r="GB45" s="108"/>
      <c r="GC45" s="108"/>
      <c r="GD45" s="108"/>
      <c r="GE45" s="108"/>
      <c r="GF45" s="108"/>
      <c r="GG45" s="108"/>
      <c r="GH45" s="108"/>
      <c r="GI45" s="108"/>
      <c r="GJ45" s="108"/>
      <c r="GK45" s="108"/>
      <c r="GL45" s="108"/>
      <c r="GM45" s="108"/>
      <c r="GN45" s="108"/>
      <c r="GO45" s="108"/>
      <c r="GP45" s="108"/>
      <c r="GQ45" s="108"/>
      <c r="GR45" s="108"/>
      <c r="GS45" s="108"/>
      <c r="GT45" s="108"/>
      <c r="GU45" s="108"/>
      <c r="GV45" s="108"/>
      <c r="GW45" s="108"/>
      <c r="GX45" s="108"/>
      <c r="GY45" s="108"/>
      <c r="GZ45" s="108"/>
      <c r="HA45" s="108"/>
      <c r="HB45" s="108"/>
      <c r="HC45" s="108"/>
      <c r="HD45" s="108"/>
      <c r="HE45" s="108"/>
      <c r="HF45" s="108"/>
      <c r="HG45" s="108"/>
      <c r="HH45" s="108"/>
      <c r="HI45" s="108"/>
      <c r="HJ45" s="108"/>
      <c r="HK45" s="108"/>
      <c r="HL45" s="108"/>
      <c r="HM45" s="108"/>
      <c r="HN45" s="108"/>
      <c r="HO45" s="108"/>
      <c r="HP45" s="108"/>
      <c r="HQ45" s="108"/>
      <c r="HR45" s="109"/>
    </row>
    <row r="46" spans="1:226" s="110" customFormat="1" ht="25.5" customHeight="1" x14ac:dyDescent="0.25">
      <c r="A46" s="120" t="s">
        <v>221</v>
      </c>
      <c r="B46" s="128" t="s">
        <v>620</v>
      </c>
      <c r="C46" s="121">
        <v>12.78</v>
      </c>
      <c r="D46" s="122">
        <v>42.6</v>
      </c>
      <c r="E46" s="123">
        <v>19892</v>
      </c>
      <c r="F46" s="124">
        <v>248.65</v>
      </c>
      <c r="G46" s="117"/>
      <c r="H46" s="118"/>
      <c r="I46" s="119"/>
      <c r="J46" s="129" t="s">
        <v>205</v>
      </c>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8"/>
      <c r="DO46" s="108"/>
      <c r="DP46" s="108"/>
      <c r="DQ46" s="108"/>
      <c r="DR46" s="108"/>
      <c r="DS46" s="108"/>
      <c r="DT46" s="108"/>
      <c r="DU46" s="108"/>
      <c r="DV46" s="108"/>
      <c r="DW46" s="108"/>
      <c r="DX46" s="108"/>
      <c r="DY46" s="108"/>
      <c r="DZ46" s="108"/>
      <c r="EA46" s="108"/>
      <c r="EB46" s="108"/>
      <c r="EC46" s="108"/>
      <c r="ED46" s="108"/>
      <c r="EE46" s="108"/>
      <c r="EF46" s="108"/>
      <c r="EG46" s="108"/>
      <c r="EH46" s="108"/>
      <c r="EI46" s="108"/>
      <c r="EJ46" s="108"/>
      <c r="EK46" s="108"/>
      <c r="EL46" s="108"/>
      <c r="EM46" s="108"/>
      <c r="EN46" s="108"/>
      <c r="EO46" s="108"/>
      <c r="EP46" s="108"/>
      <c r="EQ46" s="108"/>
      <c r="ER46" s="108"/>
      <c r="ES46" s="108"/>
      <c r="ET46" s="108"/>
      <c r="EU46" s="108"/>
      <c r="EV46" s="108"/>
      <c r="EW46" s="108"/>
      <c r="EX46" s="108"/>
      <c r="EY46" s="108"/>
      <c r="EZ46" s="108"/>
      <c r="FA46" s="108"/>
      <c r="FB46" s="108"/>
      <c r="FC46" s="108"/>
      <c r="FD46" s="108"/>
      <c r="FE46" s="108"/>
      <c r="FF46" s="108"/>
      <c r="FG46" s="108"/>
      <c r="FH46" s="108"/>
      <c r="FI46" s="108"/>
      <c r="FJ46" s="108"/>
      <c r="FK46" s="108"/>
      <c r="FL46" s="108"/>
      <c r="FM46" s="108"/>
      <c r="FN46" s="108"/>
      <c r="FO46" s="108"/>
      <c r="FP46" s="108"/>
      <c r="FQ46" s="108"/>
      <c r="FR46" s="108"/>
      <c r="FS46" s="108"/>
      <c r="FT46" s="108"/>
      <c r="FU46" s="108"/>
      <c r="FV46" s="108"/>
      <c r="FW46" s="108"/>
      <c r="FX46" s="108"/>
      <c r="FY46" s="108"/>
      <c r="FZ46" s="108"/>
      <c r="GA46" s="108"/>
      <c r="GB46" s="108"/>
      <c r="GC46" s="108"/>
      <c r="GD46" s="108"/>
      <c r="GE46" s="108"/>
      <c r="GF46" s="108"/>
      <c r="GG46" s="108"/>
      <c r="GH46" s="108"/>
      <c r="GI46" s="108"/>
      <c r="GJ46" s="108"/>
      <c r="GK46" s="108"/>
      <c r="GL46" s="108"/>
      <c r="GM46" s="108"/>
      <c r="GN46" s="108"/>
      <c r="GO46" s="108"/>
      <c r="GP46" s="108"/>
      <c r="GQ46" s="108"/>
      <c r="GR46" s="108"/>
      <c r="GS46" s="108"/>
      <c r="GT46" s="108"/>
      <c r="GU46" s="108"/>
      <c r="GV46" s="108"/>
      <c r="GW46" s="108"/>
      <c r="GX46" s="108"/>
      <c r="GY46" s="108"/>
      <c r="GZ46" s="108"/>
      <c r="HA46" s="108"/>
      <c r="HB46" s="108"/>
      <c r="HC46" s="108"/>
      <c r="HD46" s="108"/>
      <c r="HE46" s="108"/>
      <c r="HF46" s="108"/>
      <c r="HG46" s="108"/>
      <c r="HH46" s="108"/>
      <c r="HI46" s="108"/>
      <c r="HJ46" s="108"/>
      <c r="HK46" s="108"/>
      <c r="HL46" s="108"/>
      <c r="HM46" s="108"/>
      <c r="HN46" s="108"/>
      <c r="HO46" s="108"/>
      <c r="HP46" s="108"/>
      <c r="HQ46" s="108"/>
      <c r="HR46" s="109"/>
    </row>
    <row r="47" spans="1:226" s="110" customFormat="1" ht="25.5" customHeight="1" x14ac:dyDescent="0.25">
      <c r="A47" s="120" t="s">
        <v>456</v>
      </c>
      <c r="B47" s="128" t="s">
        <v>621</v>
      </c>
      <c r="C47" s="121">
        <v>41.26</v>
      </c>
      <c r="D47" s="122">
        <v>137.53333333333333</v>
      </c>
      <c r="E47" s="123">
        <v>15759</v>
      </c>
      <c r="F47" s="124">
        <v>196.98750000000001</v>
      </c>
      <c r="G47" s="117"/>
      <c r="H47" s="118"/>
      <c r="I47" s="119"/>
      <c r="J47" s="129" t="s">
        <v>205</v>
      </c>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c r="EO47" s="108"/>
      <c r="EP47" s="108"/>
      <c r="EQ47" s="108"/>
      <c r="ER47" s="108"/>
      <c r="ES47" s="108"/>
      <c r="ET47" s="108"/>
      <c r="EU47" s="108"/>
      <c r="EV47" s="108"/>
      <c r="EW47" s="108"/>
      <c r="EX47" s="108"/>
      <c r="EY47" s="108"/>
      <c r="EZ47" s="108"/>
      <c r="FA47" s="108"/>
      <c r="FB47" s="108"/>
      <c r="FC47" s="108"/>
      <c r="FD47" s="108"/>
      <c r="FE47" s="108"/>
      <c r="FF47" s="108"/>
      <c r="FG47" s="108"/>
      <c r="FH47" s="108"/>
      <c r="FI47" s="108"/>
      <c r="FJ47" s="108"/>
      <c r="FK47" s="108"/>
      <c r="FL47" s="108"/>
      <c r="FM47" s="108"/>
      <c r="FN47" s="108"/>
      <c r="FO47" s="108"/>
      <c r="FP47" s="108"/>
      <c r="FQ47" s="108"/>
      <c r="FR47" s="108"/>
      <c r="FS47" s="108"/>
      <c r="FT47" s="108"/>
      <c r="FU47" s="108"/>
      <c r="FV47" s="108"/>
      <c r="FW47" s="108"/>
      <c r="FX47" s="108"/>
      <c r="FY47" s="108"/>
      <c r="FZ47" s="108"/>
      <c r="GA47" s="108"/>
      <c r="GB47" s="108"/>
      <c r="GC47" s="108"/>
      <c r="GD47" s="108"/>
      <c r="GE47" s="108"/>
      <c r="GF47" s="108"/>
      <c r="GG47" s="108"/>
      <c r="GH47" s="108"/>
      <c r="GI47" s="108"/>
      <c r="GJ47" s="108"/>
      <c r="GK47" s="108"/>
      <c r="GL47" s="108"/>
      <c r="GM47" s="108"/>
      <c r="GN47" s="108"/>
      <c r="GO47" s="108"/>
      <c r="GP47" s="108"/>
      <c r="GQ47" s="108"/>
      <c r="GR47" s="108"/>
      <c r="GS47" s="108"/>
      <c r="GT47" s="108"/>
      <c r="GU47" s="108"/>
      <c r="GV47" s="108"/>
      <c r="GW47" s="108"/>
      <c r="GX47" s="108"/>
      <c r="GY47" s="108"/>
      <c r="GZ47" s="108"/>
      <c r="HA47" s="108"/>
      <c r="HB47" s="108"/>
      <c r="HC47" s="108"/>
      <c r="HD47" s="108"/>
      <c r="HE47" s="108"/>
      <c r="HF47" s="108"/>
      <c r="HG47" s="108"/>
      <c r="HH47" s="108"/>
      <c r="HI47" s="108"/>
      <c r="HJ47" s="108"/>
      <c r="HK47" s="108"/>
      <c r="HL47" s="108"/>
      <c r="HM47" s="108"/>
      <c r="HN47" s="108"/>
      <c r="HO47" s="108"/>
      <c r="HP47" s="108"/>
      <c r="HQ47" s="108"/>
      <c r="HR47" s="109"/>
    </row>
    <row r="48" spans="1:226" s="110" customFormat="1" ht="25.5" customHeight="1" x14ac:dyDescent="0.25">
      <c r="A48" s="120" t="s">
        <v>457</v>
      </c>
      <c r="B48" s="128" t="s">
        <v>622</v>
      </c>
      <c r="C48" s="121">
        <v>39.72</v>
      </c>
      <c r="D48" s="122">
        <v>132.4</v>
      </c>
      <c r="E48" s="123">
        <v>26566</v>
      </c>
      <c r="F48" s="124">
        <v>332.07499999999999</v>
      </c>
      <c r="G48" s="117"/>
      <c r="H48" s="118"/>
      <c r="I48" s="129"/>
      <c r="J48" s="129" t="s">
        <v>205</v>
      </c>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c r="CG48" s="108"/>
      <c r="CH48" s="108"/>
      <c r="CI48" s="108"/>
      <c r="CJ48" s="108"/>
      <c r="CK48" s="108"/>
      <c r="CL48" s="108"/>
      <c r="CM48" s="108"/>
      <c r="CN48" s="108"/>
      <c r="CO48" s="108"/>
      <c r="CP48" s="108"/>
      <c r="CQ48" s="108"/>
      <c r="CR48" s="108"/>
      <c r="CS48" s="108"/>
      <c r="CT48" s="108"/>
      <c r="CU48" s="108"/>
      <c r="CV48" s="108"/>
      <c r="CW48" s="108"/>
      <c r="CX48" s="108"/>
      <c r="CY48" s="108"/>
      <c r="CZ48" s="108"/>
      <c r="DA48" s="108"/>
      <c r="DB48" s="108"/>
      <c r="DC48" s="108"/>
      <c r="DD48" s="108"/>
      <c r="DE48" s="108"/>
      <c r="DF48" s="108"/>
      <c r="DG48" s="108"/>
      <c r="DH48" s="108"/>
      <c r="DI48" s="108"/>
      <c r="DJ48" s="108"/>
      <c r="DK48" s="108"/>
      <c r="DL48" s="108"/>
      <c r="DM48" s="108"/>
      <c r="DN48" s="108"/>
      <c r="DO48" s="108"/>
      <c r="DP48" s="108"/>
      <c r="DQ48" s="108"/>
      <c r="DR48" s="108"/>
      <c r="DS48" s="108"/>
      <c r="DT48" s="108"/>
      <c r="DU48" s="108"/>
      <c r="DV48" s="108"/>
      <c r="DW48" s="108"/>
      <c r="DX48" s="108"/>
      <c r="DY48" s="108"/>
      <c r="DZ48" s="108"/>
      <c r="EA48" s="108"/>
      <c r="EB48" s="108"/>
      <c r="EC48" s="108"/>
      <c r="ED48" s="108"/>
      <c r="EE48" s="108"/>
      <c r="EF48" s="108"/>
      <c r="EG48" s="108"/>
      <c r="EH48" s="108"/>
      <c r="EI48" s="108"/>
      <c r="EJ48" s="108"/>
      <c r="EK48" s="108"/>
      <c r="EL48" s="108"/>
      <c r="EM48" s="108"/>
      <c r="EN48" s="108"/>
      <c r="EO48" s="108"/>
      <c r="EP48" s="108"/>
      <c r="EQ48" s="108"/>
      <c r="ER48" s="108"/>
      <c r="ES48" s="108"/>
      <c r="ET48" s="108"/>
      <c r="EU48" s="108"/>
      <c r="EV48" s="108"/>
      <c r="EW48" s="108"/>
      <c r="EX48" s="108"/>
      <c r="EY48" s="108"/>
      <c r="EZ48" s="108"/>
      <c r="FA48" s="108"/>
      <c r="FB48" s="108"/>
      <c r="FC48" s="108"/>
      <c r="FD48" s="108"/>
      <c r="FE48" s="108"/>
      <c r="FF48" s="108"/>
      <c r="FG48" s="108"/>
      <c r="FH48" s="108"/>
      <c r="FI48" s="108"/>
      <c r="FJ48" s="108"/>
      <c r="FK48" s="108"/>
      <c r="FL48" s="108"/>
      <c r="FM48" s="108"/>
      <c r="FN48" s="108"/>
      <c r="FO48" s="108"/>
      <c r="FP48" s="108"/>
      <c r="FQ48" s="108"/>
      <c r="FR48" s="108"/>
      <c r="FS48" s="108"/>
      <c r="FT48" s="108"/>
      <c r="FU48" s="108"/>
      <c r="FV48" s="108"/>
      <c r="FW48" s="108"/>
      <c r="FX48" s="108"/>
      <c r="FY48" s="108"/>
      <c r="FZ48" s="108"/>
      <c r="GA48" s="108"/>
      <c r="GB48" s="108"/>
      <c r="GC48" s="108"/>
      <c r="GD48" s="108"/>
      <c r="GE48" s="108"/>
      <c r="GF48" s="108"/>
      <c r="GG48" s="108"/>
      <c r="GH48" s="108"/>
      <c r="GI48" s="108"/>
      <c r="GJ48" s="108"/>
      <c r="GK48" s="108"/>
      <c r="GL48" s="108"/>
      <c r="GM48" s="108"/>
      <c r="GN48" s="108"/>
      <c r="GO48" s="108"/>
      <c r="GP48" s="108"/>
      <c r="GQ48" s="108"/>
      <c r="GR48" s="108"/>
      <c r="GS48" s="108"/>
      <c r="GT48" s="108"/>
      <c r="GU48" s="108"/>
      <c r="GV48" s="108"/>
      <c r="GW48" s="108"/>
      <c r="GX48" s="108"/>
      <c r="GY48" s="108"/>
      <c r="GZ48" s="108"/>
      <c r="HA48" s="108"/>
      <c r="HB48" s="108"/>
      <c r="HC48" s="108"/>
      <c r="HD48" s="108"/>
      <c r="HE48" s="108"/>
      <c r="HF48" s="108"/>
      <c r="HG48" s="108"/>
      <c r="HH48" s="108"/>
      <c r="HI48" s="108"/>
      <c r="HJ48" s="108"/>
      <c r="HK48" s="108"/>
      <c r="HL48" s="108"/>
      <c r="HM48" s="108"/>
      <c r="HN48" s="108"/>
      <c r="HO48" s="108"/>
      <c r="HP48" s="108"/>
      <c r="HQ48" s="108"/>
      <c r="HR48" s="109"/>
    </row>
    <row r="49" spans="1:226" s="110" customFormat="1" ht="25.5" customHeight="1" x14ac:dyDescent="0.25">
      <c r="A49" s="120" t="s">
        <v>458</v>
      </c>
      <c r="B49" s="128" t="s">
        <v>623</v>
      </c>
      <c r="C49" s="121">
        <v>8.2200000000000006</v>
      </c>
      <c r="D49" s="122">
        <v>58.714285714285722</v>
      </c>
      <c r="E49" s="123">
        <v>14566</v>
      </c>
      <c r="F49" s="124">
        <v>182.07500000000002</v>
      </c>
      <c r="G49" s="117"/>
      <c r="H49" s="118"/>
      <c r="I49" s="119"/>
      <c r="J49" s="129" t="s">
        <v>205</v>
      </c>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c r="EO49" s="108"/>
      <c r="EP49" s="108"/>
      <c r="EQ49" s="108"/>
      <c r="ER49" s="108"/>
      <c r="ES49" s="108"/>
      <c r="ET49" s="108"/>
      <c r="EU49" s="108"/>
      <c r="EV49" s="108"/>
      <c r="EW49" s="108"/>
      <c r="EX49" s="108"/>
      <c r="EY49" s="108"/>
      <c r="EZ49" s="108"/>
      <c r="FA49" s="108"/>
      <c r="FB49" s="108"/>
      <c r="FC49" s="108"/>
      <c r="FD49" s="108"/>
      <c r="FE49" s="108"/>
      <c r="FF49" s="108"/>
      <c r="FG49" s="108"/>
      <c r="FH49" s="108"/>
      <c r="FI49" s="108"/>
      <c r="FJ49" s="108"/>
      <c r="FK49" s="108"/>
      <c r="FL49" s="108"/>
      <c r="FM49" s="108"/>
      <c r="FN49" s="108"/>
      <c r="FO49" s="108"/>
      <c r="FP49" s="108"/>
      <c r="FQ49" s="108"/>
      <c r="FR49" s="108"/>
      <c r="FS49" s="108"/>
      <c r="FT49" s="108"/>
      <c r="FU49" s="108"/>
      <c r="FV49" s="108"/>
      <c r="FW49" s="108"/>
      <c r="FX49" s="108"/>
      <c r="FY49" s="108"/>
      <c r="FZ49" s="108"/>
      <c r="GA49" s="108"/>
      <c r="GB49" s="108"/>
      <c r="GC49" s="108"/>
      <c r="GD49" s="108"/>
      <c r="GE49" s="108"/>
      <c r="GF49" s="108"/>
      <c r="GG49" s="108"/>
      <c r="GH49" s="108"/>
      <c r="GI49" s="108"/>
      <c r="GJ49" s="108"/>
      <c r="GK49" s="108"/>
      <c r="GL49" s="108"/>
      <c r="GM49" s="108"/>
      <c r="GN49" s="108"/>
      <c r="GO49" s="108"/>
      <c r="GP49" s="108"/>
      <c r="GQ49" s="108"/>
      <c r="GR49" s="108"/>
      <c r="GS49" s="108"/>
      <c r="GT49" s="108"/>
      <c r="GU49" s="108"/>
      <c r="GV49" s="108"/>
      <c r="GW49" s="108"/>
      <c r="GX49" s="108"/>
      <c r="GY49" s="108"/>
      <c r="GZ49" s="108"/>
      <c r="HA49" s="108"/>
      <c r="HB49" s="108"/>
      <c r="HC49" s="108"/>
      <c r="HD49" s="108"/>
      <c r="HE49" s="108"/>
      <c r="HF49" s="108"/>
      <c r="HG49" s="108"/>
      <c r="HH49" s="108"/>
      <c r="HI49" s="108"/>
      <c r="HJ49" s="108"/>
      <c r="HK49" s="108"/>
      <c r="HL49" s="108"/>
      <c r="HM49" s="108"/>
      <c r="HN49" s="108"/>
      <c r="HO49" s="108"/>
      <c r="HP49" s="108"/>
      <c r="HQ49" s="108"/>
      <c r="HR49" s="109"/>
    </row>
    <row r="50" spans="1:226" s="110" customFormat="1" ht="25.5" customHeight="1" x14ac:dyDescent="0.25">
      <c r="A50" s="120" t="s">
        <v>459</v>
      </c>
      <c r="B50" s="128" t="s">
        <v>624</v>
      </c>
      <c r="C50" s="121">
        <v>15.76</v>
      </c>
      <c r="D50" s="122">
        <v>112.57142857142857</v>
      </c>
      <c r="E50" s="123">
        <v>26060</v>
      </c>
      <c r="F50" s="124">
        <v>325.75</v>
      </c>
      <c r="G50" s="117"/>
      <c r="H50" s="118"/>
      <c r="I50" s="119"/>
      <c r="J50" s="129" t="s">
        <v>205</v>
      </c>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8"/>
      <c r="DG50" s="108"/>
      <c r="DH50" s="108"/>
      <c r="DI50" s="108"/>
      <c r="DJ50" s="108"/>
      <c r="DK50" s="108"/>
      <c r="DL50" s="108"/>
      <c r="DM50" s="108"/>
      <c r="DN50" s="108"/>
      <c r="DO50" s="108"/>
      <c r="DP50" s="108"/>
      <c r="DQ50" s="108"/>
      <c r="DR50" s="108"/>
      <c r="DS50" s="108"/>
      <c r="DT50" s="108"/>
      <c r="DU50" s="108"/>
      <c r="DV50" s="108"/>
      <c r="DW50" s="108"/>
      <c r="DX50" s="108"/>
      <c r="DY50" s="108"/>
      <c r="DZ50" s="108"/>
      <c r="EA50" s="108"/>
      <c r="EB50" s="108"/>
      <c r="EC50" s="108"/>
      <c r="ED50" s="108"/>
      <c r="EE50" s="108"/>
      <c r="EF50" s="108"/>
      <c r="EG50" s="108"/>
      <c r="EH50" s="108"/>
      <c r="EI50" s="108"/>
      <c r="EJ50" s="108"/>
      <c r="EK50" s="108"/>
      <c r="EL50" s="108"/>
      <c r="EM50" s="108"/>
      <c r="EN50" s="108"/>
      <c r="EO50" s="108"/>
      <c r="EP50" s="108"/>
      <c r="EQ50" s="108"/>
      <c r="ER50" s="108"/>
      <c r="ES50" s="108"/>
      <c r="ET50" s="108"/>
      <c r="EU50" s="108"/>
      <c r="EV50" s="108"/>
      <c r="EW50" s="108"/>
      <c r="EX50" s="108"/>
      <c r="EY50" s="108"/>
      <c r="EZ50" s="108"/>
      <c r="FA50" s="108"/>
      <c r="FB50" s="108"/>
      <c r="FC50" s="108"/>
      <c r="FD50" s="108"/>
      <c r="FE50" s="108"/>
      <c r="FF50" s="108"/>
      <c r="FG50" s="108"/>
      <c r="FH50" s="108"/>
      <c r="FI50" s="108"/>
      <c r="FJ50" s="108"/>
      <c r="FK50" s="108"/>
      <c r="FL50" s="108"/>
      <c r="FM50" s="108"/>
      <c r="FN50" s="108"/>
      <c r="FO50" s="108"/>
      <c r="FP50" s="108"/>
      <c r="FQ50" s="108"/>
      <c r="FR50" s="108"/>
      <c r="FS50" s="108"/>
      <c r="FT50" s="108"/>
      <c r="FU50" s="108"/>
      <c r="FV50" s="108"/>
      <c r="FW50" s="108"/>
      <c r="FX50" s="108"/>
      <c r="FY50" s="108"/>
      <c r="FZ50" s="108"/>
      <c r="GA50" s="108"/>
      <c r="GB50" s="108"/>
      <c r="GC50" s="108"/>
      <c r="GD50" s="108"/>
      <c r="GE50" s="108"/>
      <c r="GF50" s="108"/>
      <c r="GG50" s="108"/>
      <c r="GH50" s="108"/>
      <c r="GI50" s="108"/>
      <c r="GJ50" s="108"/>
      <c r="GK50" s="108"/>
      <c r="GL50" s="108"/>
      <c r="GM50" s="108"/>
      <c r="GN50" s="108"/>
      <c r="GO50" s="108"/>
      <c r="GP50" s="108"/>
      <c r="GQ50" s="108"/>
      <c r="GR50" s="108"/>
      <c r="GS50" s="108"/>
      <c r="GT50" s="108"/>
      <c r="GU50" s="108"/>
      <c r="GV50" s="108"/>
      <c r="GW50" s="108"/>
      <c r="GX50" s="108"/>
      <c r="GY50" s="108"/>
      <c r="GZ50" s="108"/>
      <c r="HA50" s="108"/>
      <c r="HB50" s="108"/>
      <c r="HC50" s="108"/>
      <c r="HD50" s="108"/>
      <c r="HE50" s="108"/>
      <c r="HF50" s="108"/>
      <c r="HG50" s="108"/>
      <c r="HH50" s="108"/>
      <c r="HI50" s="108"/>
      <c r="HJ50" s="108"/>
      <c r="HK50" s="108"/>
      <c r="HL50" s="108"/>
      <c r="HM50" s="108"/>
      <c r="HN50" s="108"/>
      <c r="HO50" s="108"/>
      <c r="HP50" s="108"/>
      <c r="HQ50" s="108"/>
      <c r="HR50" s="109"/>
    </row>
    <row r="51" spans="1:226" s="110" customFormat="1" ht="25.5" customHeight="1" x14ac:dyDescent="0.25">
      <c r="A51" s="120" t="s">
        <v>460</v>
      </c>
      <c r="B51" s="128" t="s">
        <v>625</v>
      </c>
      <c r="C51" s="121">
        <v>3.56</v>
      </c>
      <c r="D51" s="122">
        <v>25.428571428571427</v>
      </c>
      <c r="E51" s="123">
        <v>13978</v>
      </c>
      <c r="F51" s="124">
        <v>174.72499999999999</v>
      </c>
      <c r="G51" s="117"/>
      <c r="H51" s="118"/>
      <c r="I51" s="119"/>
      <c r="J51" s="129" t="s">
        <v>205</v>
      </c>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8"/>
      <c r="DJ51" s="108"/>
      <c r="DK51" s="108"/>
      <c r="DL51" s="108"/>
      <c r="DM51" s="108"/>
      <c r="DN51" s="108"/>
      <c r="DO51" s="108"/>
      <c r="DP51" s="108"/>
      <c r="DQ51" s="108"/>
      <c r="DR51" s="108"/>
      <c r="DS51" s="108"/>
      <c r="DT51" s="108"/>
      <c r="DU51" s="108"/>
      <c r="DV51" s="108"/>
      <c r="DW51" s="108"/>
      <c r="DX51" s="108"/>
      <c r="DY51" s="108"/>
      <c r="DZ51" s="108"/>
      <c r="EA51" s="108"/>
      <c r="EB51" s="108"/>
      <c r="EC51" s="108"/>
      <c r="ED51" s="108"/>
      <c r="EE51" s="108"/>
      <c r="EF51" s="108"/>
      <c r="EG51" s="108"/>
      <c r="EH51" s="108"/>
      <c r="EI51" s="108"/>
      <c r="EJ51" s="108"/>
      <c r="EK51" s="108"/>
      <c r="EL51" s="108"/>
      <c r="EM51" s="108"/>
      <c r="EN51" s="108"/>
      <c r="EO51" s="108"/>
      <c r="EP51" s="108"/>
      <c r="EQ51" s="108"/>
      <c r="ER51" s="108"/>
      <c r="ES51" s="108"/>
      <c r="ET51" s="108"/>
      <c r="EU51" s="108"/>
      <c r="EV51" s="108"/>
      <c r="EW51" s="108"/>
      <c r="EX51" s="108"/>
      <c r="EY51" s="108"/>
      <c r="EZ51" s="108"/>
      <c r="FA51" s="108"/>
      <c r="FB51" s="108"/>
      <c r="FC51" s="108"/>
      <c r="FD51" s="108"/>
      <c r="FE51" s="108"/>
      <c r="FF51" s="108"/>
      <c r="FG51" s="108"/>
      <c r="FH51" s="108"/>
      <c r="FI51" s="108"/>
      <c r="FJ51" s="108"/>
      <c r="FK51" s="108"/>
      <c r="FL51" s="108"/>
      <c r="FM51" s="108"/>
      <c r="FN51" s="108"/>
      <c r="FO51" s="108"/>
      <c r="FP51" s="108"/>
      <c r="FQ51" s="108"/>
      <c r="FR51" s="108"/>
      <c r="FS51" s="108"/>
      <c r="FT51" s="108"/>
      <c r="FU51" s="108"/>
      <c r="FV51" s="108"/>
      <c r="FW51" s="108"/>
      <c r="FX51" s="108"/>
      <c r="FY51" s="108"/>
      <c r="FZ51" s="108"/>
      <c r="GA51" s="108"/>
      <c r="GB51" s="108"/>
      <c r="GC51" s="108"/>
      <c r="GD51" s="108"/>
      <c r="GE51" s="108"/>
      <c r="GF51" s="108"/>
      <c r="GG51" s="108"/>
      <c r="GH51" s="108"/>
      <c r="GI51" s="108"/>
      <c r="GJ51" s="108"/>
      <c r="GK51" s="108"/>
      <c r="GL51" s="108"/>
      <c r="GM51" s="108"/>
      <c r="GN51" s="108"/>
      <c r="GO51" s="108"/>
      <c r="GP51" s="108"/>
      <c r="GQ51" s="108"/>
      <c r="GR51" s="108"/>
      <c r="GS51" s="108"/>
      <c r="GT51" s="108"/>
      <c r="GU51" s="108"/>
      <c r="GV51" s="108"/>
      <c r="GW51" s="108"/>
      <c r="GX51" s="108"/>
      <c r="GY51" s="108"/>
      <c r="GZ51" s="108"/>
      <c r="HA51" s="108"/>
      <c r="HB51" s="108"/>
      <c r="HC51" s="108"/>
      <c r="HD51" s="108"/>
      <c r="HE51" s="108"/>
      <c r="HF51" s="108"/>
      <c r="HG51" s="108"/>
      <c r="HH51" s="108"/>
      <c r="HI51" s="108"/>
      <c r="HJ51" s="108"/>
      <c r="HK51" s="108"/>
      <c r="HL51" s="108"/>
      <c r="HM51" s="108"/>
      <c r="HN51" s="108"/>
      <c r="HO51" s="108"/>
      <c r="HP51" s="108"/>
      <c r="HQ51" s="108"/>
      <c r="HR51" s="109"/>
    </row>
    <row r="52" spans="1:226" s="110" customFormat="1" ht="25.5" customHeight="1" x14ac:dyDescent="0.25">
      <c r="A52" s="115">
        <v>2</v>
      </c>
      <c r="B52" s="116" t="s">
        <v>589</v>
      </c>
      <c r="C52" s="103">
        <v>0</v>
      </c>
      <c r="D52" s="104"/>
      <c r="E52" s="104">
        <v>0</v>
      </c>
      <c r="F52" s="112"/>
      <c r="G52" s="126"/>
      <c r="H52" s="114"/>
      <c r="I52" s="104"/>
      <c r="J52" s="104"/>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8"/>
      <c r="DJ52" s="108"/>
      <c r="DK52" s="108"/>
      <c r="DL52" s="108"/>
      <c r="DM52" s="108"/>
      <c r="DN52" s="108"/>
      <c r="DO52" s="108"/>
      <c r="DP52" s="108"/>
      <c r="DQ52" s="108"/>
      <c r="DR52" s="108"/>
      <c r="DS52" s="108"/>
      <c r="DT52" s="108"/>
      <c r="DU52" s="108"/>
      <c r="DV52" s="108"/>
      <c r="DW52" s="108"/>
      <c r="DX52" s="108"/>
      <c r="DY52" s="108"/>
      <c r="DZ52" s="108"/>
      <c r="EA52" s="108"/>
      <c r="EB52" s="108"/>
      <c r="EC52" s="108"/>
      <c r="ED52" s="108"/>
      <c r="EE52" s="108"/>
      <c r="EF52" s="108"/>
      <c r="EG52" s="108"/>
      <c r="EH52" s="108"/>
      <c r="EI52" s="108"/>
      <c r="EJ52" s="108"/>
      <c r="EK52" s="108"/>
      <c r="EL52" s="108"/>
      <c r="EM52" s="108"/>
      <c r="EN52" s="108"/>
      <c r="EO52" s="108"/>
      <c r="EP52" s="108"/>
      <c r="EQ52" s="108"/>
      <c r="ER52" s="108"/>
      <c r="ES52" s="108"/>
      <c r="ET52" s="108"/>
      <c r="EU52" s="108"/>
      <c r="EV52" s="108"/>
      <c r="EW52" s="108"/>
      <c r="EX52" s="108"/>
      <c r="EY52" s="108"/>
      <c r="EZ52" s="108"/>
      <c r="FA52" s="108"/>
      <c r="FB52" s="108"/>
      <c r="FC52" s="108"/>
      <c r="FD52" s="108"/>
      <c r="FE52" s="108"/>
      <c r="FF52" s="108"/>
      <c r="FG52" s="108"/>
      <c r="FH52" s="108"/>
      <c r="FI52" s="108"/>
      <c r="FJ52" s="108"/>
      <c r="FK52" s="108"/>
      <c r="FL52" s="108"/>
      <c r="FM52" s="108"/>
      <c r="FN52" s="108"/>
      <c r="FO52" s="108"/>
      <c r="FP52" s="108"/>
      <c r="FQ52" s="108"/>
      <c r="FR52" s="108"/>
      <c r="FS52" s="108"/>
      <c r="FT52" s="108"/>
      <c r="FU52" s="108"/>
      <c r="FV52" s="108"/>
      <c r="FW52" s="108"/>
      <c r="FX52" s="108"/>
      <c r="FY52" s="108"/>
      <c r="FZ52" s="108"/>
      <c r="GA52" s="108"/>
      <c r="GB52" s="108"/>
      <c r="GC52" s="108"/>
      <c r="GD52" s="108"/>
      <c r="GE52" s="108"/>
      <c r="GF52" s="108"/>
      <c r="GG52" s="108"/>
      <c r="GH52" s="108"/>
      <c r="GI52" s="108"/>
      <c r="GJ52" s="108"/>
      <c r="GK52" s="108"/>
      <c r="GL52" s="108"/>
      <c r="GM52" s="108"/>
      <c r="GN52" s="108"/>
      <c r="GO52" s="108"/>
      <c r="GP52" s="108"/>
      <c r="GQ52" s="108"/>
      <c r="GR52" s="108"/>
      <c r="GS52" s="108"/>
      <c r="GT52" s="108"/>
      <c r="GU52" s="108"/>
      <c r="GV52" s="108"/>
      <c r="GW52" s="108"/>
      <c r="GX52" s="108"/>
      <c r="GY52" s="108"/>
      <c r="GZ52" s="108"/>
      <c r="HA52" s="108"/>
      <c r="HB52" s="108"/>
      <c r="HC52" s="108"/>
      <c r="HD52" s="108"/>
      <c r="HE52" s="108"/>
      <c r="HF52" s="108"/>
      <c r="HG52" s="108"/>
      <c r="HH52" s="108"/>
      <c r="HI52" s="108"/>
      <c r="HJ52" s="108"/>
      <c r="HK52" s="108"/>
      <c r="HL52" s="108"/>
      <c r="HM52" s="108"/>
      <c r="HN52" s="108"/>
      <c r="HO52" s="108"/>
      <c r="HP52" s="108"/>
      <c r="HQ52" s="108"/>
      <c r="HR52" s="109"/>
    </row>
    <row r="53" spans="1:226" s="110" customFormat="1" ht="25.5" customHeight="1" x14ac:dyDescent="0.25">
      <c r="A53" s="115"/>
      <c r="B53" s="128" t="s">
        <v>626</v>
      </c>
      <c r="C53" s="103"/>
      <c r="D53" s="104"/>
      <c r="E53" s="119"/>
      <c r="F53" s="130"/>
      <c r="G53" s="117"/>
      <c r="H53" s="118"/>
      <c r="I53" s="119"/>
      <c r="J53" s="119"/>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c r="EO53" s="108"/>
      <c r="EP53" s="108"/>
      <c r="EQ53" s="108"/>
      <c r="ER53" s="108"/>
      <c r="ES53" s="108"/>
      <c r="ET53" s="108"/>
      <c r="EU53" s="108"/>
      <c r="EV53" s="108"/>
      <c r="EW53" s="108"/>
      <c r="EX53" s="108"/>
      <c r="EY53" s="108"/>
      <c r="EZ53" s="108"/>
      <c r="FA53" s="108"/>
      <c r="FB53" s="108"/>
      <c r="FC53" s="108"/>
      <c r="FD53" s="108"/>
      <c r="FE53" s="108"/>
      <c r="FF53" s="108"/>
      <c r="FG53" s="108"/>
      <c r="FH53" s="108"/>
      <c r="FI53" s="108"/>
      <c r="FJ53" s="108"/>
      <c r="FK53" s="108"/>
      <c r="FL53" s="108"/>
      <c r="FM53" s="108"/>
      <c r="FN53" s="108"/>
      <c r="FO53" s="108"/>
      <c r="FP53" s="108"/>
      <c r="FQ53" s="108"/>
      <c r="FR53" s="108"/>
      <c r="FS53" s="108"/>
      <c r="FT53" s="108"/>
      <c r="FU53" s="108"/>
      <c r="FV53" s="108"/>
      <c r="FW53" s="108"/>
      <c r="FX53" s="108"/>
      <c r="FY53" s="108"/>
      <c r="FZ53" s="108"/>
      <c r="GA53" s="108"/>
      <c r="GB53" s="108"/>
      <c r="GC53" s="108"/>
      <c r="GD53" s="108"/>
      <c r="GE53" s="108"/>
      <c r="GF53" s="108"/>
      <c r="GG53" s="108"/>
      <c r="GH53" s="108"/>
      <c r="GI53" s="108"/>
      <c r="GJ53" s="108"/>
      <c r="GK53" s="108"/>
      <c r="GL53" s="108"/>
      <c r="GM53" s="108"/>
      <c r="GN53" s="108"/>
      <c r="GO53" s="108"/>
      <c r="GP53" s="108"/>
      <c r="GQ53" s="108"/>
      <c r="GR53" s="108"/>
      <c r="GS53" s="108"/>
      <c r="GT53" s="108"/>
      <c r="GU53" s="108"/>
      <c r="GV53" s="108"/>
      <c r="GW53" s="108"/>
      <c r="GX53" s="108"/>
      <c r="GY53" s="108"/>
      <c r="GZ53" s="108"/>
      <c r="HA53" s="108"/>
      <c r="HB53" s="108"/>
      <c r="HC53" s="108"/>
      <c r="HD53" s="108"/>
      <c r="HE53" s="108"/>
      <c r="HF53" s="108"/>
      <c r="HG53" s="108"/>
      <c r="HH53" s="108"/>
      <c r="HI53" s="108"/>
      <c r="HJ53" s="108"/>
      <c r="HK53" s="108"/>
      <c r="HL53" s="108"/>
      <c r="HM53" s="108"/>
      <c r="HN53" s="108"/>
      <c r="HO53" s="108"/>
      <c r="HP53" s="108"/>
      <c r="HQ53" s="108"/>
      <c r="HR53" s="109"/>
    </row>
    <row r="54" spans="1:226" s="110" customFormat="1" ht="25.5" customHeight="1" x14ac:dyDescent="0.25">
      <c r="A54" s="101" t="s">
        <v>81</v>
      </c>
      <c r="B54" s="111" t="s">
        <v>627</v>
      </c>
      <c r="C54" s="103"/>
      <c r="D54" s="104"/>
      <c r="E54" s="104"/>
      <c r="F54" s="112"/>
      <c r="G54" s="126"/>
      <c r="H54" s="114"/>
      <c r="I54" s="104"/>
      <c r="J54" s="104"/>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c r="EO54" s="108"/>
      <c r="EP54" s="108"/>
      <c r="EQ54" s="108"/>
      <c r="ER54" s="108"/>
      <c r="ES54" s="108"/>
      <c r="ET54" s="108"/>
      <c r="EU54" s="108"/>
      <c r="EV54" s="108"/>
      <c r="EW54" s="108"/>
      <c r="EX54" s="108"/>
      <c r="EY54" s="108"/>
      <c r="EZ54" s="108"/>
      <c r="FA54" s="108"/>
      <c r="FB54" s="108"/>
      <c r="FC54" s="108"/>
      <c r="FD54" s="108"/>
      <c r="FE54" s="108"/>
      <c r="FF54" s="108"/>
      <c r="FG54" s="108"/>
      <c r="FH54" s="108"/>
      <c r="FI54" s="108"/>
      <c r="FJ54" s="108"/>
      <c r="FK54" s="108"/>
      <c r="FL54" s="108"/>
      <c r="FM54" s="108"/>
      <c r="FN54" s="108"/>
      <c r="FO54" s="108"/>
      <c r="FP54" s="108"/>
      <c r="FQ54" s="108"/>
      <c r="FR54" s="108"/>
      <c r="FS54" s="108"/>
      <c r="FT54" s="108"/>
      <c r="FU54" s="108"/>
      <c r="FV54" s="108"/>
      <c r="FW54" s="108"/>
      <c r="FX54" s="108"/>
      <c r="FY54" s="108"/>
      <c r="FZ54" s="108"/>
      <c r="GA54" s="108"/>
      <c r="GB54" s="108"/>
      <c r="GC54" s="108"/>
      <c r="GD54" s="108"/>
      <c r="GE54" s="108"/>
      <c r="GF54" s="108"/>
      <c r="GG54" s="108"/>
      <c r="GH54" s="108"/>
      <c r="GI54" s="108"/>
      <c r="GJ54" s="108"/>
      <c r="GK54" s="108"/>
      <c r="GL54" s="108"/>
      <c r="GM54" s="108"/>
      <c r="GN54" s="108"/>
      <c r="GO54" s="108"/>
      <c r="GP54" s="108"/>
      <c r="GQ54" s="108"/>
      <c r="GR54" s="108"/>
      <c r="GS54" s="108"/>
      <c r="GT54" s="108"/>
      <c r="GU54" s="108"/>
      <c r="GV54" s="108"/>
      <c r="GW54" s="108"/>
      <c r="GX54" s="108"/>
      <c r="GY54" s="108"/>
      <c r="GZ54" s="108"/>
      <c r="HA54" s="108"/>
      <c r="HB54" s="108"/>
      <c r="HC54" s="108"/>
      <c r="HD54" s="108"/>
      <c r="HE54" s="108"/>
      <c r="HF54" s="108"/>
      <c r="HG54" s="108"/>
      <c r="HH54" s="108"/>
      <c r="HI54" s="108"/>
      <c r="HJ54" s="108"/>
      <c r="HK54" s="108"/>
      <c r="HL54" s="108"/>
      <c r="HM54" s="108"/>
      <c r="HN54" s="108"/>
      <c r="HO54" s="108"/>
      <c r="HP54" s="108"/>
      <c r="HQ54" s="108"/>
      <c r="HR54" s="109"/>
    </row>
    <row r="55" spans="1:226" s="110" customFormat="1" ht="25.5" customHeight="1" x14ac:dyDescent="0.25">
      <c r="A55" s="115">
        <v>1</v>
      </c>
      <c r="B55" s="116" t="s">
        <v>601</v>
      </c>
      <c r="C55" s="103"/>
      <c r="D55" s="103"/>
      <c r="E55" s="104"/>
      <c r="F55" s="103"/>
      <c r="G55" s="117"/>
      <c r="H55" s="118"/>
      <c r="I55" s="119"/>
      <c r="J55" s="119"/>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C55" s="108"/>
      <c r="CD55" s="108"/>
      <c r="CE55" s="108"/>
      <c r="CF55" s="108"/>
      <c r="CG55" s="108"/>
      <c r="CH55" s="108"/>
      <c r="CI55" s="108"/>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8"/>
      <c r="DO55" s="108"/>
      <c r="DP55" s="108"/>
      <c r="DQ55" s="108"/>
      <c r="DR55" s="108"/>
      <c r="DS55" s="108"/>
      <c r="DT55" s="108"/>
      <c r="DU55" s="108"/>
      <c r="DV55" s="108"/>
      <c r="DW55" s="108"/>
      <c r="DX55" s="108"/>
      <c r="DY55" s="108"/>
      <c r="DZ55" s="108"/>
      <c r="EA55" s="108"/>
      <c r="EB55" s="108"/>
      <c r="EC55" s="108"/>
      <c r="ED55" s="108"/>
      <c r="EE55" s="108"/>
      <c r="EF55" s="108"/>
      <c r="EG55" s="108"/>
      <c r="EH55" s="108"/>
      <c r="EI55" s="108"/>
      <c r="EJ55" s="108"/>
      <c r="EK55" s="108"/>
      <c r="EL55" s="108"/>
      <c r="EM55" s="108"/>
      <c r="EN55" s="108"/>
      <c r="EO55" s="108"/>
      <c r="EP55" s="108"/>
      <c r="EQ55" s="108"/>
      <c r="ER55" s="108"/>
      <c r="ES55" s="108"/>
      <c r="ET55" s="108"/>
      <c r="EU55" s="108"/>
      <c r="EV55" s="108"/>
      <c r="EW55" s="108"/>
      <c r="EX55" s="108"/>
      <c r="EY55" s="108"/>
      <c r="EZ55" s="108"/>
      <c r="FA55" s="108"/>
      <c r="FB55" s="108"/>
      <c r="FC55" s="108"/>
      <c r="FD55" s="108"/>
      <c r="FE55" s="108"/>
      <c r="FF55" s="108"/>
      <c r="FG55" s="108"/>
      <c r="FH55" s="108"/>
      <c r="FI55" s="108"/>
      <c r="FJ55" s="108"/>
      <c r="FK55" s="108"/>
      <c r="FL55" s="108"/>
      <c r="FM55" s="108"/>
      <c r="FN55" s="108"/>
      <c r="FO55" s="108"/>
      <c r="FP55" s="108"/>
      <c r="FQ55" s="108"/>
      <c r="FR55" s="108"/>
      <c r="FS55" s="108"/>
      <c r="FT55" s="108"/>
      <c r="FU55" s="108"/>
      <c r="FV55" s="108"/>
      <c r="FW55" s="108"/>
      <c r="FX55" s="108"/>
      <c r="FY55" s="108"/>
      <c r="FZ55" s="108"/>
      <c r="GA55" s="108"/>
      <c r="GB55" s="108"/>
      <c r="GC55" s="108"/>
      <c r="GD55" s="108"/>
      <c r="GE55" s="108"/>
      <c r="GF55" s="108"/>
      <c r="GG55" s="108"/>
      <c r="GH55" s="108"/>
      <c r="GI55" s="108"/>
      <c r="GJ55" s="108"/>
      <c r="GK55" s="108"/>
      <c r="GL55" s="108"/>
      <c r="GM55" s="108"/>
      <c r="GN55" s="108"/>
      <c r="GO55" s="108"/>
      <c r="GP55" s="108"/>
      <c r="GQ55" s="108"/>
      <c r="GR55" s="108"/>
      <c r="GS55" s="108"/>
      <c r="GT55" s="108"/>
      <c r="GU55" s="108"/>
      <c r="GV55" s="108"/>
      <c r="GW55" s="108"/>
      <c r="GX55" s="108"/>
      <c r="GY55" s="108"/>
      <c r="GZ55" s="108"/>
      <c r="HA55" s="108"/>
      <c r="HB55" s="108"/>
      <c r="HC55" s="108"/>
      <c r="HD55" s="108"/>
      <c r="HE55" s="108"/>
      <c r="HF55" s="108"/>
      <c r="HG55" s="108"/>
      <c r="HH55" s="108"/>
      <c r="HI55" s="108"/>
      <c r="HJ55" s="108"/>
      <c r="HK55" s="108"/>
      <c r="HL55" s="108"/>
      <c r="HM55" s="108"/>
      <c r="HN55" s="108"/>
      <c r="HO55" s="108"/>
      <c r="HP55" s="108"/>
      <c r="HQ55" s="108"/>
      <c r="HR55" s="109"/>
    </row>
    <row r="56" spans="1:226" s="110" customFormat="1" ht="25.5" customHeight="1" x14ac:dyDescent="0.25">
      <c r="A56" s="120" t="s">
        <v>213</v>
      </c>
      <c r="B56" s="128" t="s">
        <v>628</v>
      </c>
      <c r="C56" s="121">
        <v>15.04</v>
      </c>
      <c r="D56" s="122">
        <v>50.133333333333333</v>
      </c>
      <c r="E56" s="123">
        <v>11072</v>
      </c>
      <c r="F56" s="124">
        <v>138.39999999999998</v>
      </c>
      <c r="G56" s="117"/>
      <c r="H56" s="118"/>
      <c r="I56" s="119"/>
      <c r="J56" s="119"/>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c r="CF56" s="108"/>
      <c r="CG56" s="108"/>
      <c r="CH56" s="108"/>
      <c r="CI56" s="108"/>
      <c r="CJ56" s="108"/>
      <c r="CK56" s="108"/>
      <c r="CL56" s="108"/>
      <c r="CM56" s="108"/>
      <c r="CN56" s="108"/>
      <c r="CO56" s="108"/>
      <c r="CP56" s="108"/>
      <c r="CQ56" s="108"/>
      <c r="CR56" s="108"/>
      <c r="CS56" s="108"/>
      <c r="CT56" s="108"/>
      <c r="CU56" s="108"/>
      <c r="CV56" s="108"/>
      <c r="CW56" s="108"/>
      <c r="CX56" s="108"/>
      <c r="CY56" s="108"/>
      <c r="CZ56" s="108"/>
      <c r="DA56" s="108"/>
      <c r="DB56" s="108"/>
      <c r="DC56" s="108"/>
      <c r="DD56" s="108"/>
      <c r="DE56" s="108"/>
      <c r="DF56" s="108"/>
      <c r="DG56" s="108"/>
      <c r="DH56" s="108"/>
      <c r="DI56" s="108"/>
      <c r="DJ56" s="108"/>
      <c r="DK56" s="108"/>
      <c r="DL56" s="108"/>
      <c r="DM56" s="108"/>
      <c r="DN56" s="108"/>
      <c r="DO56" s="108"/>
      <c r="DP56" s="108"/>
      <c r="DQ56" s="108"/>
      <c r="DR56" s="108"/>
      <c r="DS56" s="108"/>
      <c r="DT56" s="108"/>
      <c r="DU56" s="108"/>
      <c r="DV56" s="108"/>
      <c r="DW56" s="108"/>
      <c r="DX56" s="108"/>
      <c r="DY56" s="108"/>
      <c r="DZ56" s="108"/>
      <c r="EA56" s="108"/>
      <c r="EB56" s="108"/>
      <c r="EC56" s="108"/>
      <c r="ED56" s="108"/>
      <c r="EE56" s="108"/>
      <c r="EF56" s="108"/>
      <c r="EG56" s="108"/>
      <c r="EH56" s="108"/>
      <c r="EI56" s="108"/>
      <c r="EJ56" s="108"/>
      <c r="EK56" s="108"/>
      <c r="EL56" s="108"/>
      <c r="EM56" s="108"/>
      <c r="EN56" s="108"/>
      <c r="EO56" s="108"/>
      <c r="EP56" s="108"/>
      <c r="EQ56" s="108"/>
      <c r="ER56" s="108"/>
      <c r="ES56" s="108"/>
      <c r="ET56" s="108"/>
      <c r="EU56" s="108"/>
      <c r="EV56" s="108"/>
      <c r="EW56" s="108"/>
      <c r="EX56" s="108"/>
      <c r="EY56" s="108"/>
      <c r="EZ56" s="108"/>
      <c r="FA56" s="108"/>
      <c r="FB56" s="108"/>
      <c r="FC56" s="108"/>
      <c r="FD56" s="108"/>
      <c r="FE56" s="108"/>
      <c r="FF56" s="108"/>
      <c r="FG56" s="108"/>
      <c r="FH56" s="108"/>
      <c r="FI56" s="108"/>
      <c r="FJ56" s="108"/>
      <c r="FK56" s="108"/>
      <c r="FL56" s="108"/>
      <c r="FM56" s="108"/>
      <c r="FN56" s="108"/>
      <c r="FO56" s="108"/>
      <c r="FP56" s="108"/>
      <c r="FQ56" s="108"/>
      <c r="FR56" s="108"/>
      <c r="FS56" s="108"/>
      <c r="FT56" s="108"/>
      <c r="FU56" s="108"/>
      <c r="FV56" s="108"/>
      <c r="FW56" s="108"/>
      <c r="FX56" s="108"/>
      <c r="FY56" s="108"/>
      <c r="FZ56" s="108"/>
      <c r="GA56" s="108"/>
      <c r="GB56" s="108"/>
      <c r="GC56" s="108"/>
      <c r="GD56" s="108"/>
      <c r="GE56" s="108"/>
      <c r="GF56" s="108"/>
      <c r="GG56" s="108"/>
      <c r="GH56" s="108"/>
      <c r="GI56" s="108"/>
      <c r="GJ56" s="108"/>
      <c r="GK56" s="108"/>
      <c r="GL56" s="108"/>
      <c r="GM56" s="108"/>
      <c r="GN56" s="108"/>
      <c r="GO56" s="108"/>
      <c r="GP56" s="108"/>
      <c r="GQ56" s="108"/>
      <c r="GR56" s="108"/>
      <c r="GS56" s="108"/>
      <c r="GT56" s="108"/>
      <c r="GU56" s="108"/>
      <c r="GV56" s="108"/>
      <c r="GW56" s="108"/>
      <c r="GX56" s="108"/>
      <c r="GY56" s="108"/>
      <c r="GZ56" s="108"/>
      <c r="HA56" s="108"/>
      <c r="HB56" s="108"/>
      <c r="HC56" s="108"/>
      <c r="HD56" s="108"/>
      <c r="HE56" s="108"/>
      <c r="HF56" s="108"/>
      <c r="HG56" s="108"/>
      <c r="HH56" s="108"/>
      <c r="HI56" s="108"/>
      <c r="HJ56" s="108"/>
      <c r="HK56" s="108"/>
      <c r="HL56" s="108"/>
      <c r="HM56" s="108"/>
      <c r="HN56" s="108"/>
      <c r="HO56" s="108"/>
      <c r="HP56" s="108"/>
      <c r="HQ56" s="108"/>
      <c r="HR56" s="109"/>
    </row>
    <row r="57" spans="1:226" s="110" customFormat="1" ht="25.5" customHeight="1" x14ac:dyDescent="0.25">
      <c r="A57" s="120" t="s">
        <v>214</v>
      </c>
      <c r="B57" s="128" t="s">
        <v>629</v>
      </c>
      <c r="C57" s="121">
        <v>12.92</v>
      </c>
      <c r="D57" s="122">
        <v>43.066666666666663</v>
      </c>
      <c r="E57" s="123">
        <v>14672</v>
      </c>
      <c r="F57" s="124">
        <v>183.4</v>
      </c>
      <c r="G57" s="117"/>
      <c r="H57" s="118"/>
      <c r="I57" s="119"/>
      <c r="J57" s="119"/>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08"/>
      <c r="CA57" s="108"/>
      <c r="CB57" s="108"/>
      <c r="CC57" s="108"/>
      <c r="CD57" s="108"/>
      <c r="CE57" s="108"/>
      <c r="CF57" s="108"/>
      <c r="CG57" s="108"/>
      <c r="CH57" s="108"/>
      <c r="CI57" s="108"/>
      <c r="CJ57" s="108"/>
      <c r="CK57" s="108"/>
      <c r="CL57" s="108"/>
      <c r="CM57" s="108"/>
      <c r="CN57" s="108"/>
      <c r="CO57" s="108"/>
      <c r="CP57" s="108"/>
      <c r="CQ57" s="108"/>
      <c r="CR57" s="108"/>
      <c r="CS57" s="108"/>
      <c r="CT57" s="108"/>
      <c r="CU57" s="108"/>
      <c r="CV57" s="108"/>
      <c r="CW57" s="108"/>
      <c r="CX57" s="108"/>
      <c r="CY57" s="108"/>
      <c r="CZ57" s="108"/>
      <c r="DA57" s="108"/>
      <c r="DB57" s="108"/>
      <c r="DC57" s="108"/>
      <c r="DD57" s="108"/>
      <c r="DE57" s="108"/>
      <c r="DF57" s="108"/>
      <c r="DG57" s="108"/>
      <c r="DH57" s="108"/>
      <c r="DI57" s="108"/>
      <c r="DJ57" s="108"/>
      <c r="DK57" s="108"/>
      <c r="DL57" s="108"/>
      <c r="DM57" s="108"/>
      <c r="DN57" s="108"/>
      <c r="DO57" s="108"/>
      <c r="DP57" s="108"/>
      <c r="DQ57" s="108"/>
      <c r="DR57" s="108"/>
      <c r="DS57" s="108"/>
      <c r="DT57" s="108"/>
      <c r="DU57" s="108"/>
      <c r="DV57" s="108"/>
      <c r="DW57" s="108"/>
      <c r="DX57" s="108"/>
      <c r="DY57" s="108"/>
      <c r="DZ57" s="108"/>
      <c r="EA57" s="108"/>
      <c r="EB57" s="108"/>
      <c r="EC57" s="108"/>
      <c r="ED57" s="108"/>
      <c r="EE57" s="108"/>
      <c r="EF57" s="108"/>
      <c r="EG57" s="108"/>
      <c r="EH57" s="108"/>
      <c r="EI57" s="108"/>
      <c r="EJ57" s="108"/>
      <c r="EK57" s="108"/>
      <c r="EL57" s="108"/>
      <c r="EM57" s="108"/>
      <c r="EN57" s="108"/>
      <c r="EO57" s="108"/>
      <c r="EP57" s="108"/>
      <c r="EQ57" s="108"/>
      <c r="ER57" s="108"/>
      <c r="ES57" s="108"/>
      <c r="ET57" s="108"/>
      <c r="EU57" s="108"/>
      <c r="EV57" s="108"/>
      <c r="EW57" s="108"/>
      <c r="EX57" s="108"/>
      <c r="EY57" s="108"/>
      <c r="EZ57" s="108"/>
      <c r="FA57" s="108"/>
      <c r="FB57" s="108"/>
      <c r="FC57" s="108"/>
      <c r="FD57" s="108"/>
      <c r="FE57" s="108"/>
      <c r="FF57" s="108"/>
      <c r="FG57" s="108"/>
      <c r="FH57" s="108"/>
      <c r="FI57" s="108"/>
      <c r="FJ57" s="108"/>
      <c r="FK57" s="108"/>
      <c r="FL57" s="108"/>
      <c r="FM57" s="108"/>
      <c r="FN57" s="108"/>
      <c r="FO57" s="108"/>
      <c r="FP57" s="108"/>
      <c r="FQ57" s="108"/>
      <c r="FR57" s="108"/>
      <c r="FS57" s="108"/>
      <c r="FT57" s="108"/>
      <c r="FU57" s="108"/>
      <c r="FV57" s="108"/>
      <c r="FW57" s="108"/>
      <c r="FX57" s="108"/>
      <c r="FY57" s="108"/>
      <c r="FZ57" s="108"/>
      <c r="GA57" s="108"/>
      <c r="GB57" s="108"/>
      <c r="GC57" s="108"/>
      <c r="GD57" s="108"/>
      <c r="GE57" s="108"/>
      <c r="GF57" s="108"/>
      <c r="GG57" s="108"/>
      <c r="GH57" s="108"/>
      <c r="GI57" s="108"/>
      <c r="GJ57" s="108"/>
      <c r="GK57" s="108"/>
      <c r="GL57" s="108"/>
      <c r="GM57" s="108"/>
      <c r="GN57" s="108"/>
      <c r="GO57" s="108"/>
      <c r="GP57" s="108"/>
      <c r="GQ57" s="108"/>
      <c r="GR57" s="108"/>
      <c r="GS57" s="108"/>
      <c r="GT57" s="108"/>
      <c r="GU57" s="108"/>
      <c r="GV57" s="108"/>
      <c r="GW57" s="108"/>
      <c r="GX57" s="108"/>
      <c r="GY57" s="108"/>
      <c r="GZ57" s="108"/>
      <c r="HA57" s="108"/>
      <c r="HB57" s="108"/>
      <c r="HC57" s="108"/>
      <c r="HD57" s="108"/>
      <c r="HE57" s="108"/>
      <c r="HF57" s="108"/>
      <c r="HG57" s="108"/>
      <c r="HH57" s="108"/>
      <c r="HI57" s="108"/>
      <c r="HJ57" s="108"/>
      <c r="HK57" s="108"/>
      <c r="HL57" s="108"/>
      <c r="HM57" s="108"/>
      <c r="HN57" s="108"/>
      <c r="HO57" s="108"/>
      <c r="HP57" s="108"/>
      <c r="HQ57" s="108"/>
      <c r="HR57" s="109"/>
    </row>
    <row r="58" spans="1:226" s="110" customFormat="1" ht="25.5" customHeight="1" x14ac:dyDescent="0.25">
      <c r="A58" s="120" t="s">
        <v>215</v>
      </c>
      <c r="B58" s="128" t="s">
        <v>630</v>
      </c>
      <c r="C58" s="121">
        <v>21.32</v>
      </c>
      <c r="D58" s="122">
        <v>71.066666666666663</v>
      </c>
      <c r="E58" s="123">
        <v>30578</v>
      </c>
      <c r="F58" s="124">
        <v>382.22499999999997</v>
      </c>
      <c r="G58" s="117"/>
      <c r="H58" s="118"/>
      <c r="I58" s="119"/>
      <c r="J58" s="119"/>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c r="CG58" s="108"/>
      <c r="CH58" s="108"/>
      <c r="CI58" s="108"/>
      <c r="CJ58" s="108"/>
      <c r="CK58" s="108"/>
      <c r="CL58" s="108"/>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c r="EO58" s="108"/>
      <c r="EP58" s="108"/>
      <c r="EQ58" s="108"/>
      <c r="ER58" s="108"/>
      <c r="ES58" s="108"/>
      <c r="ET58" s="108"/>
      <c r="EU58" s="108"/>
      <c r="EV58" s="108"/>
      <c r="EW58" s="108"/>
      <c r="EX58" s="108"/>
      <c r="EY58" s="108"/>
      <c r="EZ58" s="108"/>
      <c r="FA58" s="108"/>
      <c r="FB58" s="108"/>
      <c r="FC58" s="108"/>
      <c r="FD58" s="108"/>
      <c r="FE58" s="108"/>
      <c r="FF58" s="108"/>
      <c r="FG58" s="108"/>
      <c r="FH58" s="108"/>
      <c r="FI58" s="108"/>
      <c r="FJ58" s="108"/>
      <c r="FK58" s="108"/>
      <c r="FL58" s="108"/>
      <c r="FM58" s="108"/>
      <c r="FN58" s="108"/>
      <c r="FO58" s="108"/>
      <c r="FP58" s="108"/>
      <c r="FQ58" s="108"/>
      <c r="FR58" s="108"/>
      <c r="FS58" s="108"/>
      <c r="FT58" s="108"/>
      <c r="FU58" s="108"/>
      <c r="FV58" s="108"/>
      <c r="FW58" s="108"/>
      <c r="FX58" s="108"/>
      <c r="FY58" s="108"/>
      <c r="FZ58" s="108"/>
      <c r="GA58" s="108"/>
      <c r="GB58" s="108"/>
      <c r="GC58" s="108"/>
      <c r="GD58" s="108"/>
      <c r="GE58" s="108"/>
      <c r="GF58" s="108"/>
      <c r="GG58" s="108"/>
      <c r="GH58" s="108"/>
      <c r="GI58" s="108"/>
      <c r="GJ58" s="108"/>
      <c r="GK58" s="108"/>
      <c r="GL58" s="108"/>
      <c r="GM58" s="108"/>
      <c r="GN58" s="108"/>
      <c r="GO58" s="108"/>
      <c r="GP58" s="108"/>
      <c r="GQ58" s="108"/>
      <c r="GR58" s="108"/>
      <c r="GS58" s="108"/>
      <c r="GT58" s="108"/>
      <c r="GU58" s="108"/>
      <c r="GV58" s="108"/>
      <c r="GW58" s="108"/>
      <c r="GX58" s="108"/>
      <c r="GY58" s="108"/>
      <c r="GZ58" s="108"/>
      <c r="HA58" s="108"/>
      <c r="HB58" s="108"/>
      <c r="HC58" s="108"/>
      <c r="HD58" s="108"/>
      <c r="HE58" s="108"/>
      <c r="HF58" s="108"/>
      <c r="HG58" s="108"/>
      <c r="HH58" s="108"/>
      <c r="HI58" s="108"/>
      <c r="HJ58" s="108"/>
      <c r="HK58" s="108"/>
      <c r="HL58" s="108"/>
      <c r="HM58" s="108"/>
      <c r="HN58" s="108"/>
      <c r="HO58" s="108"/>
      <c r="HP58" s="108"/>
      <c r="HQ58" s="108"/>
      <c r="HR58" s="109"/>
    </row>
    <row r="59" spans="1:226" s="110" customFormat="1" ht="25.5" customHeight="1" x14ac:dyDescent="0.25">
      <c r="A59" s="120" t="s">
        <v>216</v>
      </c>
      <c r="B59" s="128" t="s">
        <v>631</v>
      </c>
      <c r="C59" s="121">
        <v>13.39</v>
      </c>
      <c r="D59" s="122">
        <v>44.633333333333333</v>
      </c>
      <c r="E59" s="123">
        <v>14091</v>
      </c>
      <c r="F59" s="124">
        <v>176.13749999999999</v>
      </c>
      <c r="G59" s="117"/>
      <c r="H59" s="118"/>
      <c r="I59" s="119"/>
      <c r="J59" s="119"/>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c r="EO59" s="108"/>
      <c r="EP59" s="108"/>
      <c r="EQ59" s="108"/>
      <c r="ER59" s="108"/>
      <c r="ES59" s="108"/>
      <c r="ET59" s="108"/>
      <c r="EU59" s="108"/>
      <c r="EV59" s="108"/>
      <c r="EW59" s="108"/>
      <c r="EX59" s="108"/>
      <c r="EY59" s="108"/>
      <c r="EZ59" s="108"/>
      <c r="FA59" s="108"/>
      <c r="FB59" s="108"/>
      <c r="FC59" s="108"/>
      <c r="FD59" s="108"/>
      <c r="FE59" s="108"/>
      <c r="FF59" s="108"/>
      <c r="FG59" s="108"/>
      <c r="FH59" s="108"/>
      <c r="FI59" s="108"/>
      <c r="FJ59" s="108"/>
      <c r="FK59" s="108"/>
      <c r="FL59" s="108"/>
      <c r="FM59" s="108"/>
      <c r="FN59" s="108"/>
      <c r="FO59" s="108"/>
      <c r="FP59" s="108"/>
      <c r="FQ59" s="108"/>
      <c r="FR59" s="108"/>
      <c r="FS59" s="108"/>
      <c r="FT59" s="108"/>
      <c r="FU59" s="108"/>
      <c r="FV59" s="108"/>
      <c r="FW59" s="108"/>
      <c r="FX59" s="108"/>
      <c r="FY59" s="108"/>
      <c r="FZ59" s="108"/>
      <c r="GA59" s="108"/>
      <c r="GB59" s="108"/>
      <c r="GC59" s="108"/>
      <c r="GD59" s="108"/>
      <c r="GE59" s="108"/>
      <c r="GF59" s="108"/>
      <c r="GG59" s="108"/>
      <c r="GH59" s="108"/>
      <c r="GI59" s="108"/>
      <c r="GJ59" s="108"/>
      <c r="GK59" s="108"/>
      <c r="GL59" s="108"/>
      <c r="GM59" s="108"/>
      <c r="GN59" s="108"/>
      <c r="GO59" s="108"/>
      <c r="GP59" s="108"/>
      <c r="GQ59" s="108"/>
      <c r="GR59" s="108"/>
      <c r="GS59" s="108"/>
      <c r="GT59" s="108"/>
      <c r="GU59" s="108"/>
      <c r="GV59" s="108"/>
      <c r="GW59" s="108"/>
      <c r="GX59" s="108"/>
      <c r="GY59" s="108"/>
      <c r="GZ59" s="108"/>
      <c r="HA59" s="108"/>
      <c r="HB59" s="108"/>
      <c r="HC59" s="108"/>
      <c r="HD59" s="108"/>
      <c r="HE59" s="108"/>
      <c r="HF59" s="108"/>
      <c r="HG59" s="108"/>
      <c r="HH59" s="108"/>
      <c r="HI59" s="108"/>
      <c r="HJ59" s="108"/>
      <c r="HK59" s="108"/>
      <c r="HL59" s="108"/>
      <c r="HM59" s="108"/>
      <c r="HN59" s="108"/>
      <c r="HO59" s="108"/>
      <c r="HP59" s="108"/>
      <c r="HQ59" s="108"/>
      <c r="HR59" s="109"/>
    </row>
    <row r="60" spans="1:226" s="110" customFormat="1" ht="25.5" customHeight="1" x14ac:dyDescent="0.25">
      <c r="A60" s="120" t="s">
        <v>217</v>
      </c>
      <c r="B60" s="128" t="s">
        <v>332</v>
      </c>
      <c r="C60" s="121">
        <v>14.92</v>
      </c>
      <c r="D60" s="122">
        <v>49.733333333333334</v>
      </c>
      <c r="E60" s="123">
        <v>17958</v>
      </c>
      <c r="F60" s="124">
        <v>224.47499999999997</v>
      </c>
      <c r="G60" s="117"/>
      <c r="H60" s="118"/>
      <c r="I60" s="119"/>
      <c r="J60" s="119"/>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9"/>
    </row>
    <row r="61" spans="1:226" s="110" customFormat="1" ht="25.5" customHeight="1" x14ac:dyDescent="0.25">
      <c r="A61" s="120" t="s">
        <v>218</v>
      </c>
      <c r="B61" s="128" t="s">
        <v>384</v>
      </c>
      <c r="C61" s="121">
        <v>12.3</v>
      </c>
      <c r="D61" s="122">
        <v>41</v>
      </c>
      <c r="E61" s="123">
        <v>9873</v>
      </c>
      <c r="F61" s="124">
        <v>123.41249999999999</v>
      </c>
      <c r="G61" s="117"/>
      <c r="H61" s="118"/>
      <c r="I61" s="119"/>
      <c r="J61" s="119"/>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9"/>
    </row>
    <row r="62" spans="1:226" s="110" customFormat="1" ht="18.75" customHeight="1" x14ac:dyDescent="0.25">
      <c r="A62" s="120" t="s">
        <v>219</v>
      </c>
      <c r="B62" s="128" t="s">
        <v>395</v>
      </c>
      <c r="C62" s="121">
        <v>20.97</v>
      </c>
      <c r="D62" s="122">
        <v>69.899999999999991</v>
      </c>
      <c r="E62" s="123">
        <v>14126</v>
      </c>
      <c r="F62" s="124">
        <v>176.57499999999999</v>
      </c>
      <c r="G62" s="117"/>
      <c r="H62" s="118"/>
      <c r="I62" s="119"/>
      <c r="J62" s="119"/>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9"/>
    </row>
    <row r="63" spans="1:226" s="110" customFormat="1" ht="49.5" x14ac:dyDescent="0.25">
      <c r="A63" s="120" t="s">
        <v>220</v>
      </c>
      <c r="B63" s="128" t="s">
        <v>632</v>
      </c>
      <c r="C63" s="121">
        <v>15.65</v>
      </c>
      <c r="D63" s="122">
        <v>52.166666666666671</v>
      </c>
      <c r="E63" s="123">
        <v>6536</v>
      </c>
      <c r="F63" s="124">
        <v>81.699999999999989</v>
      </c>
      <c r="G63" s="117"/>
      <c r="H63" s="118"/>
      <c r="I63" s="125" t="s">
        <v>605</v>
      </c>
      <c r="J63" s="119"/>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9"/>
    </row>
    <row r="64" spans="1:226" s="110" customFormat="1" ht="49.5" x14ac:dyDescent="0.25">
      <c r="A64" s="120" t="s">
        <v>221</v>
      </c>
      <c r="B64" s="128" t="s">
        <v>633</v>
      </c>
      <c r="C64" s="121">
        <v>13.59</v>
      </c>
      <c r="D64" s="122">
        <v>45.300000000000004</v>
      </c>
      <c r="E64" s="123">
        <v>20707</v>
      </c>
      <c r="F64" s="124">
        <v>258.83750000000003</v>
      </c>
      <c r="G64" s="117"/>
      <c r="H64" s="118"/>
      <c r="I64" s="125" t="s">
        <v>605</v>
      </c>
      <c r="J64" s="119"/>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9"/>
    </row>
    <row r="65" spans="1:226" s="110" customFormat="1" ht="25.5" customHeight="1" x14ac:dyDescent="0.25">
      <c r="A65" s="115">
        <v>2</v>
      </c>
      <c r="B65" s="116" t="s">
        <v>589</v>
      </c>
      <c r="C65" s="103"/>
      <c r="D65" s="104"/>
      <c r="E65" s="104"/>
      <c r="F65" s="112"/>
      <c r="G65" s="126"/>
      <c r="H65" s="114"/>
      <c r="I65" s="104"/>
      <c r="J65" s="104"/>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9"/>
    </row>
    <row r="66" spans="1:226" s="110" customFormat="1" ht="25.5" customHeight="1" x14ac:dyDescent="0.25">
      <c r="A66" s="120" t="s">
        <v>225</v>
      </c>
      <c r="B66" s="128" t="s">
        <v>634</v>
      </c>
      <c r="C66" s="121">
        <v>5.53</v>
      </c>
      <c r="D66" s="122">
        <v>100.54545454545456</v>
      </c>
      <c r="E66" s="123">
        <v>11633</v>
      </c>
      <c r="F66" s="124">
        <v>232.66</v>
      </c>
      <c r="G66" s="117"/>
      <c r="H66" s="118"/>
      <c r="I66" s="119"/>
      <c r="J66" s="119"/>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9"/>
    </row>
    <row r="67" spans="1:226" s="110" customFormat="1" ht="25.5" customHeight="1" x14ac:dyDescent="0.25">
      <c r="A67" s="120" t="s">
        <v>222</v>
      </c>
      <c r="B67" s="128" t="s">
        <v>635</v>
      </c>
      <c r="C67" s="121">
        <v>2.91</v>
      </c>
      <c r="D67" s="122">
        <v>52.909090909090914</v>
      </c>
      <c r="E67" s="123">
        <v>16620</v>
      </c>
      <c r="F67" s="124">
        <v>332.4</v>
      </c>
      <c r="G67" s="117"/>
      <c r="H67" s="118"/>
      <c r="I67" s="119"/>
      <c r="J67" s="119"/>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9"/>
    </row>
    <row r="68" spans="1:226" s="110" customFormat="1" ht="25.5" customHeight="1" x14ac:dyDescent="0.25">
      <c r="A68" s="120" t="s">
        <v>447</v>
      </c>
      <c r="B68" s="128" t="s">
        <v>636</v>
      </c>
      <c r="C68" s="121">
        <v>10.77</v>
      </c>
      <c r="D68" s="122">
        <v>195.81818181818181</v>
      </c>
      <c r="E68" s="123">
        <v>18573</v>
      </c>
      <c r="F68" s="124">
        <v>371.46</v>
      </c>
      <c r="G68" s="117"/>
      <c r="H68" s="118"/>
      <c r="I68" s="119"/>
      <c r="J68" s="119"/>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c r="EO68" s="108"/>
      <c r="EP68" s="108"/>
      <c r="EQ68" s="108"/>
      <c r="ER68" s="108"/>
      <c r="ES68" s="108"/>
      <c r="ET68" s="108"/>
      <c r="EU68" s="108"/>
      <c r="EV68" s="108"/>
      <c r="EW68" s="108"/>
      <c r="EX68" s="108"/>
      <c r="EY68" s="108"/>
      <c r="EZ68" s="108"/>
      <c r="FA68" s="108"/>
      <c r="FB68" s="108"/>
      <c r="FC68" s="108"/>
      <c r="FD68" s="108"/>
      <c r="FE68" s="108"/>
      <c r="FF68" s="108"/>
      <c r="FG68" s="108"/>
      <c r="FH68" s="108"/>
      <c r="FI68" s="108"/>
      <c r="FJ68" s="108"/>
      <c r="FK68" s="108"/>
      <c r="FL68" s="108"/>
      <c r="FM68" s="108"/>
      <c r="FN68" s="108"/>
      <c r="FO68" s="108"/>
      <c r="FP68" s="108"/>
      <c r="FQ68" s="108"/>
      <c r="FR68" s="108"/>
      <c r="FS68" s="108"/>
      <c r="FT68" s="108"/>
      <c r="FU68" s="108"/>
      <c r="FV68" s="108"/>
      <c r="FW68" s="108"/>
      <c r="FX68" s="108"/>
      <c r="FY68" s="108"/>
      <c r="FZ68" s="108"/>
      <c r="GA68" s="108"/>
      <c r="GB68" s="108"/>
      <c r="GC68" s="108"/>
      <c r="GD68" s="108"/>
      <c r="GE68" s="108"/>
      <c r="GF68" s="108"/>
      <c r="GG68" s="108"/>
      <c r="GH68" s="108"/>
      <c r="GI68" s="108"/>
      <c r="GJ68" s="108"/>
      <c r="GK68" s="108"/>
      <c r="GL68" s="108"/>
      <c r="GM68" s="108"/>
      <c r="GN68" s="108"/>
      <c r="GO68" s="108"/>
      <c r="GP68" s="108"/>
      <c r="GQ68" s="108"/>
      <c r="GR68" s="108"/>
      <c r="GS68" s="108"/>
      <c r="GT68" s="108"/>
      <c r="GU68" s="108"/>
      <c r="GV68" s="108"/>
      <c r="GW68" s="108"/>
      <c r="GX68" s="108"/>
      <c r="GY68" s="108"/>
      <c r="GZ68" s="108"/>
      <c r="HA68" s="108"/>
      <c r="HB68" s="108"/>
      <c r="HC68" s="108"/>
      <c r="HD68" s="108"/>
      <c r="HE68" s="108"/>
      <c r="HF68" s="108"/>
      <c r="HG68" s="108"/>
      <c r="HH68" s="108"/>
      <c r="HI68" s="108"/>
      <c r="HJ68" s="108"/>
      <c r="HK68" s="108"/>
      <c r="HL68" s="108"/>
      <c r="HM68" s="108"/>
      <c r="HN68" s="108"/>
      <c r="HO68" s="108"/>
      <c r="HP68" s="108"/>
      <c r="HQ68" s="108"/>
      <c r="HR68" s="109"/>
    </row>
    <row r="69" spans="1:226" s="110" customFormat="1" ht="25.5" customHeight="1" x14ac:dyDescent="0.25">
      <c r="A69" s="120" t="s">
        <v>448</v>
      </c>
      <c r="B69" s="128" t="s">
        <v>637</v>
      </c>
      <c r="C69" s="121">
        <v>4.66</v>
      </c>
      <c r="D69" s="122">
        <v>84.727272727272734</v>
      </c>
      <c r="E69" s="123">
        <v>19855</v>
      </c>
      <c r="F69" s="124">
        <v>397.1</v>
      </c>
      <c r="G69" s="117"/>
      <c r="H69" s="118"/>
      <c r="I69" s="119"/>
      <c r="J69" s="119"/>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c r="EO69" s="108"/>
      <c r="EP69" s="108"/>
      <c r="EQ69" s="108"/>
      <c r="ER69" s="108"/>
      <c r="ES69" s="108"/>
      <c r="ET69" s="108"/>
      <c r="EU69" s="108"/>
      <c r="EV69" s="108"/>
      <c r="EW69" s="108"/>
      <c r="EX69" s="108"/>
      <c r="EY69" s="108"/>
      <c r="EZ69" s="108"/>
      <c r="FA69" s="108"/>
      <c r="FB69" s="108"/>
      <c r="FC69" s="108"/>
      <c r="FD69" s="108"/>
      <c r="FE69" s="108"/>
      <c r="FF69" s="108"/>
      <c r="FG69" s="108"/>
      <c r="FH69" s="108"/>
      <c r="FI69" s="108"/>
      <c r="FJ69" s="108"/>
      <c r="FK69" s="108"/>
      <c r="FL69" s="108"/>
      <c r="FM69" s="108"/>
      <c r="FN69" s="108"/>
      <c r="FO69" s="108"/>
      <c r="FP69" s="108"/>
      <c r="FQ69" s="108"/>
      <c r="FR69" s="108"/>
      <c r="FS69" s="108"/>
      <c r="FT69" s="108"/>
      <c r="FU69" s="108"/>
      <c r="FV69" s="108"/>
      <c r="FW69" s="108"/>
      <c r="FX69" s="108"/>
      <c r="FY69" s="108"/>
      <c r="FZ69" s="108"/>
      <c r="GA69" s="108"/>
      <c r="GB69" s="108"/>
      <c r="GC69" s="108"/>
      <c r="GD69" s="108"/>
      <c r="GE69" s="108"/>
      <c r="GF69" s="108"/>
      <c r="GG69" s="108"/>
      <c r="GH69" s="108"/>
      <c r="GI69" s="108"/>
      <c r="GJ69" s="108"/>
      <c r="GK69" s="108"/>
      <c r="GL69" s="108"/>
      <c r="GM69" s="108"/>
      <c r="GN69" s="108"/>
      <c r="GO69" s="108"/>
      <c r="GP69" s="108"/>
      <c r="GQ69" s="108"/>
      <c r="GR69" s="108"/>
      <c r="GS69" s="108"/>
      <c r="GT69" s="108"/>
      <c r="GU69" s="108"/>
      <c r="GV69" s="108"/>
      <c r="GW69" s="108"/>
      <c r="GX69" s="108"/>
      <c r="GY69" s="108"/>
      <c r="GZ69" s="108"/>
      <c r="HA69" s="108"/>
      <c r="HB69" s="108"/>
      <c r="HC69" s="108"/>
      <c r="HD69" s="108"/>
      <c r="HE69" s="108"/>
      <c r="HF69" s="108"/>
      <c r="HG69" s="108"/>
      <c r="HH69" s="108"/>
      <c r="HI69" s="108"/>
      <c r="HJ69" s="108"/>
      <c r="HK69" s="108"/>
      <c r="HL69" s="108"/>
      <c r="HM69" s="108"/>
      <c r="HN69" s="108"/>
      <c r="HO69" s="108"/>
      <c r="HP69" s="108"/>
      <c r="HQ69" s="108"/>
      <c r="HR69" s="109"/>
    </row>
    <row r="70" spans="1:226" s="110" customFormat="1" ht="25.5" customHeight="1" x14ac:dyDescent="0.25">
      <c r="A70" s="120" t="s">
        <v>449</v>
      </c>
      <c r="B70" s="128" t="s">
        <v>638</v>
      </c>
      <c r="C70" s="121">
        <v>12.73</v>
      </c>
      <c r="D70" s="122">
        <v>231.45454545454544</v>
      </c>
      <c r="E70" s="123">
        <v>13651</v>
      </c>
      <c r="F70" s="124">
        <v>273.02</v>
      </c>
      <c r="G70" s="117"/>
      <c r="H70" s="118"/>
      <c r="I70" s="119"/>
      <c r="J70" s="119"/>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c r="EO70" s="108"/>
      <c r="EP70" s="108"/>
      <c r="EQ70" s="108"/>
      <c r="ER70" s="108"/>
      <c r="ES70" s="108"/>
      <c r="ET70" s="108"/>
      <c r="EU70" s="108"/>
      <c r="EV70" s="108"/>
      <c r="EW70" s="108"/>
      <c r="EX70" s="108"/>
      <c r="EY70" s="108"/>
      <c r="EZ70" s="108"/>
      <c r="FA70" s="108"/>
      <c r="FB70" s="108"/>
      <c r="FC70" s="108"/>
      <c r="FD70" s="108"/>
      <c r="FE70" s="108"/>
      <c r="FF70" s="108"/>
      <c r="FG70" s="108"/>
      <c r="FH70" s="108"/>
      <c r="FI70" s="108"/>
      <c r="FJ70" s="108"/>
      <c r="FK70" s="108"/>
      <c r="FL70" s="108"/>
      <c r="FM70" s="108"/>
      <c r="FN70" s="108"/>
      <c r="FO70" s="108"/>
      <c r="FP70" s="108"/>
      <c r="FQ70" s="108"/>
      <c r="FR70" s="108"/>
      <c r="FS70" s="108"/>
      <c r="FT70" s="108"/>
      <c r="FU70" s="108"/>
      <c r="FV70" s="108"/>
      <c r="FW70" s="108"/>
      <c r="FX70" s="108"/>
      <c r="FY70" s="108"/>
      <c r="FZ70" s="108"/>
      <c r="GA70" s="108"/>
      <c r="GB70" s="108"/>
      <c r="GC70" s="108"/>
      <c r="GD70" s="108"/>
      <c r="GE70" s="108"/>
      <c r="GF70" s="108"/>
      <c r="GG70" s="108"/>
      <c r="GH70" s="108"/>
      <c r="GI70" s="108"/>
      <c r="GJ70" s="108"/>
      <c r="GK70" s="108"/>
      <c r="GL70" s="108"/>
      <c r="GM70" s="108"/>
      <c r="GN70" s="108"/>
      <c r="GO70" s="108"/>
      <c r="GP70" s="108"/>
      <c r="GQ70" s="108"/>
      <c r="GR70" s="108"/>
      <c r="GS70" s="108"/>
      <c r="GT70" s="108"/>
      <c r="GU70" s="108"/>
      <c r="GV70" s="108"/>
      <c r="GW70" s="108"/>
      <c r="GX70" s="108"/>
      <c r="GY70" s="108"/>
      <c r="GZ70" s="108"/>
      <c r="HA70" s="108"/>
      <c r="HB70" s="108"/>
      <c r="HC70" s="108"/>
      <c r="HD70" s="108"/>
      <c r="HE70" s="108"/>
      <c r="HF70" s="108"/>
      <c r="HG70" s="108"/>
      <c r="HH70" s="108"/>
      <c r="HI70" s="108"/>
      <c r="HJ70" s="108"/>
      <c r="HK70" s="108"/>
      <c r="HL70" s="108"/>
      <c r="HM70" s="108"/>
      <c r="HN70" s="108"/>
      <c r="HO70" s="108"/>
      <c r="HP70" s="108"/>
      <c r="HQ70" s="108"/>
      <c r="HR70" s="109"/>
    </row>
    <row r="71" spans="1:226" s="110" customFormat="1" ht="25.5" customHeight="1" x14ac:dyDescent="0.25">
      <c r="A71" s="101" t="s">
        <v>105</v>
      </c>
      <c r="B71" s="111" t="s">
        <v>749</v>
      </c>
      <c r="C71" s="103"/>
      <c r="D71" s="104"/>
      <c r="E71" s="104"/>
      <c r="F71" s="112"/>
      <c r="G71" s="126"/>
      <c r="H71" s="114"/>
      <c r="I71" s="104"/>
      <c r="J71" s="104"/>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c r="EO71" s="108"/>
      <c r="EP71" s="108"/>
      <c r="EQ71" s="108"/>
      <c r="ER71" s="108"/>
      <c r="ES71" s="108"/>
      <c r="ET71" s="108"/>
      <c r="EU71" s="108"/>
      <c r="EV71" s="108"/>
      <c r="EW71" s="108"/>
      <c r="EX71" s="108"/>
      <c r="EY71" s="108"/>
      <c r="EZ71" s="108"/>
      <c r="FA71" s="108"/>
      <c r="FB71" s="108"/>
      <c r="FC71" s="108"/>
      <c r="FD71" s="108"/>
      <c r="FE71" s="108"/>
      <c r="FF71" s="108"/>
      <c r="FG71" s="108"/>
      <c r="FH71" s="108"/>
      <c r="FI71" s="108"/>
      <c r="FJ71" s="108"/>
      <c r="FK71" s="108"/>
      <c r="FL71" s="108"/>
      <c r="FM71" s="108"/>
      <c r="FN71" s="108"/>
      <c r="FO71" s="108"/>
      <c r="FP71" s="108"/>
      <c r="FQ71" s="108"/>
      <c r="FR71" s="108"/>
      <c r="FS71" s="108"/>
      <c r="FT71" s="108"/>
      <c r="FU71" s="108"/>
      <c r="FV71" s="108"/>
      <c r="FW71" s="108"/>
      <c r="FX71" s="108"/>
      <c r="FY71" s="108"/>
      <c r="FZ71" s="108"/>
      <c r="GA71" s="108"/>
      <c r="GB71" s="108"/>
      <c r="GC71" s="108"/>
      <c r="GD71" s="108"/>
      <c r="GE71" s="108"/>
      <c r="GF71" s="108"/>
      <c r="GG71" s="108"/>
      <c r="GH71" s="108"/>
      <c r="GI71" s="108"/>
      <c r="GJ71" s="108"/>
      <c r="GK71" s="108"/>
      <c r="GL71" s="108"/>
      <c r="GM71" s="108"/>
      <c r="GN71" s="108"/>
      <c r="GO71" s="108"/>
      <c r="GP71" s="108"/>
      <c r="GQ71" s="108"/>
      <c r="GR71" s="108"/>
      <c r="GS71" s="108"/>
      <c r="GT71" s="108"/>
      <c r="GU71" s="108"/>
      <c r="GV71" s="108"/>
      <c r="GW71" s="108"/>
      <c r="GX71" s="108"/>
      <c r="GY71" s="108"/>
      <c r="GZ71" s="108"/>
      <c r="HA71" s="108"/>
      <c r="HB71" s="108"/>
      <c r="HC71" s="108"/>
      <c r="HD71" s="108"/>
      <c r="HE71" s="108"/>
      <c r="HF71" s="108"/>
      <c r="HG71" s="108"/>
      <c r="HH71" s="108"/>
      <c r="HI71" s="108"/>
      <c r="HJ71" s="108"/>
      <c r="HK71" s="108"/>
      <c r="HL71" s="108"/>
      <c r="HM71" s="108"/>
      <c r="HN71" s="108"/>
      <c r="HO71" s="108"/>
      <c r="HP71" s="108"/>
      <c r="HQ71" s="108"/>
      <c r="HR71" s="109"/>
    </row>
    <row r="72" spans="1:226" s="110" customFormat="1" ht="25.5" customHeight="1" x14ac:dyDescent="0.25">
      <c r="A72" s="115">
        <v>1</v>
      </c>
      <c r="B72" s="116" t="s">
        <v>601</v>
      </c>
      <c r="C72" s="103"/>
      <c r="D72" s="103"/>
      <c r="E72" s="104"/>
      <c r="F72" s="103"/>
      <c r="G72" s="117"/>
      <c r="H72" s="118"/>
      <c r="I72" s="119"/>
      <c r="J72" s="119"/>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c r="EO72" s="108"/>
      <c r="EP72" s="108"/>
      <c r="EQ72" s="108"/>
      <c r="ER72" s="108"/>
      <c r="ES72" s="108"/>
      <c r="ET72" s="108"/>
      <c r="EU72" s="108"/>
      <c r="EV72" s="108"/>
      <c r="EW72" s="108"/>
      <c r="EX72" s="108"/>
      <c r="EY72" s="108"/>
      <c r="EZ72" s="108"/>
      <c r="FA72" s="108"/>
      <c r="FB72" s="108"/>
      <c r="FC72" s="108"/>
      <c r="FD72" s="108"/>
      <c r="FE72" s="108"/>
      <c r="FF72" s="108"/>
      <c r="FG72" s="108"/>
      <c r="FH72" s="108"/>
      <c r="FI72" s="108"/>
      <c r="FJ72" s="108"/>
      <c r="FK72" s="108"/>
      <c r="FL72" s="108"/>
      <c r="FM72" s="108"/>
      <c r="FN72" s="108"/>
      <c r="FO72" s="108"/>
      <c r="FP72" s="108"/>
      <c r="FQ72" s="108"/>
      <c r="FR72" s="108"/>
      <c r="FS72" s="108"/>
      <c r="FT72" s="108"/>
      <c r="FU72" s="108"/>
      <c r="FV72" s="108"/>
      <c r="FW72" s="108"/>
      <c r="FX72" s="108"/>
      <c r="FY72" s="108"/>
      <c r="FZ72" s="108"/>
      <c r="GA72" s="108"/>
      <c r="GB72" s="108"/>
      <c r="GC72" s="108"/>
      <c r="GD72" s="108"/>
      <c r="GE72" s="108"/>
      <c r="GF72" s="108"/>
      <c r="GG72" s="108"/>
      <c r="GH72" s="108"/>
      <c r="GI72" s="108"/>
      <c r="GJ72" s="108"/>
      <c r="GK72" s="108"/>
      <c r="GL72" s="108"/>
      <c r="GM72" s="108"/>
      <c r="GN72" s="108"/>
      <c r="GO72" s="108"/>
      <c r="GP72" s="108"/>
      <c r="GQ72" s="108"/>
      <c r="GR72" s="108"/>
      <c r="GS72" s="108"/>
      <c r="GT72" s="108"/>
      <c r="GU72" s="108"/>
      <c r="GV72" s="108"/>
      <c r="GW72" s="108"/>
      <c r="GX72" s="108"/>
      <c r="GY72" s="108"/>
      <c r="GZ72" s="108"/>
      <c r="HA72" s="108"/>
      <c r="HB72" s="108"/>
      <c r="HC72" s="108"/>
      <c r="HD72" s="108"/>
      <c r="HE72" s="108"/>
      <c r="HF72" s="108"/>
      <c r="HG72" s="108"/>
      <c r="HH72" s="108"/>
      <c r="HI72" s="108"/>
      <c r="HJ72" s="108"/>
      <c r="HK72" s="108"/>
      <c r="HL72" s="108"/>
      <c r="HM72" s="108"/>
      <c r="HN72" s="108"/>
      <c r="HO72" s="108"/>
      <c r="HP72" s="108"/>
      <c r="HQ72" s="108"/>
      <c r="HR72" s="109"/>
    </row>
    <row r="73" spans="1:226" s="110" customFormat="1" ht="25.5" customHeight="1" x14ac:dyDescent="0.25">
      <c r="A73" s="120" t="s">
        <v>213</v>
      </c>
      <c r="B73" s="131" t="s">
        <v>639</v>
      </c>
      <c r="C73" s="121">
        <v>7.95</v>
      </c>
      <c r="D73" s="122">
        <v>26.5</v>
      </c>
      <c r="E73" s="123">
        <v>10823</v>
      </c>
      <c r="F73" s="124">
        <v>135.28749999999999</v>
      </c>
      <c r="G73" s="132"/>
      <c r="H73" s="133"/>
      <c r="I73" s="134"/>
      <c r="J73" s="135" t="s">
        <v>205</v>
      </c>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c r="EO73" s="108"/>
      <c r="EP73" s="108"/>
      <c r="EQ73" s="108"/>
      <c r="ER73" s="108"/>
      <c r="ES73" s="108"/>
      <c r="ET73" s="108"/>
      <c r="EU73" s="108"/>
      <c r="EV73" s="108"/>
      <c r="EW73" s="108"/>
      <c r="EX73" s="108"/>
      <c r="EY73" s="108"/>
      <c r="EZ73" s="108"/>
      <c r="FA73" s="108"/>
      <c r="FB73" s="108"/>
      <c r="FC73" s="108"/>
      <c r="FD73" s="108"/>
      <c r="FE73" s="108"/>
      <c r="FF73" s="108"/>
      <c r="FG73" s="108"/>
      <c r="FH73" s="108"/>
      <c r="FI73" s="108"/>
      <c r="FJ73" s="108"/>
      <c r="FK73" s="108"/>
      <c r="FL73" s="108"/>
      <c r="FM73" s="108"/>
      <c r="FN73" s="108"/>
      <c r="FO73" s="108"/>
      <c r="FP73" s="108"/>
      <c r="FQ73" s="108"/>
      <c r="FR73" s="108"/>
      <c r="FS73" s="108"/>
      <c r="FT73" s="108"/>
      <c r="FU73" s="108"/>
      <c r="FV73" s="108"/>
      <c r="FW73" s="108"/>
      <c r="FX73" s="108"/>
      <c r="FY73" s="108"/>
      <c r="FZ73" s="108"/>
      <c r="GA73" s="108"/>
      <c r="GB73" s="108"/>
      <c r="GC73" s="108"/>
      <c r="GD73" s="108"/>
      <c r="GE73" s="108"/>
      <c r="GF73" s="108"/>
      <c r="GG73" s="108"/>
      <c r="GH73" s="108"/>
      <c r="GI73" s="108"/>
      <c r="GJ73" s="108"/>
      <c r="GK73" s="108"/>
      <c r="GL73" s="108"/>
      <c r="GM73" s="108"/>
      <c r="GN73" s="108"/>
      <c r="GO73" s="108"/>
      <c r="GP73" s="108"/>
      <c r="GQ73" s="108"/>
      <c r="GR73" s="108"/>
      <c r="GS73" s="108"/>
      <c r="GT73" s="108"/>
      <c r="GU73" s="108"/>
      <c r="GV73" s="108"/>
      <c r="GW73" s="108"/>
      <c r="GX73" s="108"/>
      <c r="GY73" s="108"/>
      <c r="GZ73" s="108"/>
      <c r="HA73" s="108"/>
      <c r="HB73" s="108"/>
      <c r="HC73" s="108"/>
      <c r="HD73" s="108"/>
      <c r="HE73" s="108"/>
      <c r="HF73" s="108"/>
      <c r="HG73" s="108"/>
      <c r="HH73" s="108"/>
      <c r="HI73" s="108"/>
      <c r="HJ73" s="108"/>
      <c r="HK73" s="108"/>
      <c r="HL73" s="108"/>
      <c r="HM73" s="108"/>
      <c r="HN73" s="108"/>
      <c r="HO73" s="108"/>
      <c r="HP73" s="108"/>
      <c r="HQ73" s="108"/>
      <c r="HR73" s="109"/>
    </row>
    <row r="74" spans="1:226" s="110" customFormat="1" ht="25.5" customHeight="1" x14ac:dyDescent="0.25">
      <c r="A74" s="120" t="s">
        <v>214</v>
      </c>
      <c r="B74" s="131" t="s">
        <v>640</v>
      </c>
      <c r="C74" s="121">
        <v>22.2</v>
      </c>
      <c r="D74" s="122">
        <v>74</v>
      </c>
      <c r="E74" s="123">
        <v>6694</v>
      </c>
      <c r="F74" s="124">
        <v>83.674999999999997</v>
      </c>
      <c r="G74" s="132"/>
      <c r="H74" s="133"/>
      <c r="I74" s="134"/>
      <c r="J74" s="135" t="s">
        <v>205</v>
      </c>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c r="EO74" s="108"/>
      <c r="EP74" s="108"/>
      <c r="EQ74" s="108"/>
      <c r="ER74" s="108"/>
      <c r="ES74" s="108"/>
      <c r="ET74" s="108"/>
      <c r="EU74" s="108"/>
      <c r="EV74" s="108"/>
      <c r="EW74" s="108"/>
      <c r="EX74" s="108"/>
      <c r="EY74" s="108"/>
      <c r="EZ74" s="108"/>
      <c r="FA74" s="108"/>
      <c r="FB74" s="108"/>
      <c r="FC74" s="108"/>
      <c r="FD74" s="108"/>
      <c r="FE74" s="108"/>
      <c r="FF74" s="108"/>
      <c r="FG74" s="108"/>
      <c r="FH74" s="108"/>
      <c r="FI74" s="108"/>
      <c r="FJ74" s="108"/>
      <c r="FK74" s="108"/>
      <c r="FL74" s="108"/>
      <c r="FM74" s="108"/>
      <c r="FN74" s="108"/>
      <c r="FO74" s="108"/>
      <c r="FP74" s="108"/>
      <c r="FQ74" s="108"/>
      <c r="FR74" s="108"/>
      <c r="FS74" s="108"/>
      <c r="FT74" s="108"/>
      <c r="FU74" s="108"/>
      <c r="FV74" s="108"/>
      <c r="FW74" s="108"/>
      <c r="FX74" s="108"/>
      <c r="FY74" s="108"/>
      <c r="FZ74" s="108"/>
      <c r="GA74" s="108"/>
      <c r="GB74" s="108"/>
      <c r="GC74" s="108"/>
      <c r="GD74" s="108"/>
      <c r="GE74" s="108"/>
      <c r="GF74" s="108"/>
      <c r="GG74" s="108"/>
      <c r="GH74" s="108"/>
      <c r="GI74" s="108"/>
      <c r="GJ74" s="108"/>
      <c r="GK74" s="108"/>
      <c r="GL74" s="108"/>
      <c r="GM74" s="108"/>
      <c r="GN74" s="108"/>
      <c r="GO74" s="108"/>
      <c r="GP74" s="108"/>
      <c r="GQ74" s="108"/>
      <c r="GR74" s="108"/>
      <c r="GS74" s="108"/>
      <c r="GT74" s="108"/>
      <c r="GU74" s="108"/>
      <c r="GV74" s="108"/>
      <c r="GW74" s="108"/>
      <c r="GX74" s="108"/>
      <c r="GY74" s="108"/>
      <c r="GZ74" s="108"/>
      <c r="HA74" s="108"/>
      <c r="HB74" s="108"/>
      <c r="HC74" s="108"/>
      <c r="HD74" s="108"/>
      <c r="HE74" s="108"/>
      <c r="HF74" s="108"/>
      <c r="HG74" s="108"/>
      <c r="HH74" s="108"/>
      <c r="HI74" s="108"/>
      <c r="HJ74" s="108"/>
      <c r="HK74" s="108"/>
      <c r="HL74" s="108"/>
      <c r="HM74" s="108"/>
      <c r="HN74" s="108"/>
      <c r="HO74" s="108"/>
      <c r="HP74" s="108"/>
      <c r="HQ74" s="108"/>
      <c r="HR74" s="109"/>
    </row>
    <row r="75" spans="1:226" s="110" customFormat="1" ht="25.5" customHeight="1" x14ac:dyDescent="0.25">
      <c r="A75" s="120" t="s">
        <v>215</v>
      </c>
      <c r="B75" s="131" t="s">
        <v>641</v>
      </c>
      <c r="C75" s="121">
        <v>12.92</v>
      </c>
      <c r="D75" s="122">
        <v>43.066666666666663</v>
      </c>
      <c r="E75" s="123">
        <v>15669</v>
      </c>
      <c r="F75" s="124">
        <v>195.86250000000001</v>
      </c>
      <c r="G75" s="132"/>
      <c r="H75" s="133"/>
      <c r="I75" s="134"/>
      <c r="J75" s="135" t="s">
        <v>205</v>
      </c>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108"/>
      <c r="FJ75" s="108"/>
      <c r="FK75" s="108"/>
      <c r="FL75" s="108"/>
      <c r="FM75" s="108"/>
      <c r="FN75" s="108"/>
      <c r="FO75" s="108"/>
      <c r="FP75" s="108"/>
      <c r="FQ75" s="108"/>
      <c r="FR75" s="108"/>
      <c r="FS75" s="108"/>
      <c r="FT75" s="108"/>
      <c r="FU75" s="108"/>
      <c r="FV75" s="108"/>
      <c r="FW75" s="108"/>
      <c r="FX75" s="108"/>
      <c r="FY75" s="108"/>
      <c r="FZ75" s="108"/>
      <c r="GA75" s="108"/>
      <c r="GB75" s="108"/>
      <c r="GC75" s="108"/>
      <c r="GD75" s="108"/>
      <c r="GE75" s="108"/>
      <c r="GF75" s="108"/>
      <c r="GG75" s="108"/>
      <c r="GH75" s="108"/>
      <c r="GI75" s="108"/>
      <c r="GJ75" s="108"/>
      <c r="GK75" s="108"/>
      <c r="GL75" s="108"/>
      <c r="GM75" s="108"/>
      <c r="GN75" s="108"/>
      <c r="GO75" s="108"/>
      <c r="GP75" s="108"/>
      <c r="GQ75" s="108"/>
      <c r="GR75" s="108"/>
      <c r="GS75" s="108"/>
      <c r="GT75" s="108"/>
      <c r="GU75" s="108"/>
      <c r="GV75" s="108"/>
      <c r="GW75" s="108"/>
      <c r="GX75" s="108"/>
      <c r="GY75" s="108"/>
      <c r="GZ75" s="108"/>
      <c r="HA75" s="108"/>
      <c r="HB75" s="108"/>
      <c r="HC75" s="108"/>
      <c r="HD75" s="108"/>
      <c r="HE75" s="108"/>
      <c r="HF75" s="108"/>
      <c r="HG75" s="108"/>
      <c r="HH75" s="108"/>
      <c r="HI75" s="108"/>
      <c r="HJ75" s="108"/>
      <c r="HK75" s="108"/>
      <c r="HL75" s="108"/>
      <c r="HM75" s="108"/>
      <c r="HN75" s="108"/>
      <c r="HO75" s="108"/>
      <c r="HP75" s="108"/>
      <c r="HQ75" s="108"/>
      <c r="HR75" s="109"/>
    </row>
    <row r="76" spans="1:226" s="110" customFormat="1" ht="25.5" customHeight="1" x14ac:dyDescent="0.25">
      <c r="A76" s="120" t="s">
        <v>216</v>
      </c>
      <c r="B76" s="131" t="s">
        <v>642</v>
      </c>
      <c r="C76" s="121">
        <v>22.43</v>
      </c>
      <c r="D76" s="122">
        <v>74.766666666666666</v>
      </c>
      <c r="E76" s="123">
        <v>17583</v>
      </c>
      <c r="F76" s="124">
        <v>219.78749999999997</v>
      </c>
      <c r="G76" s="132"/>
      <c r="H76" s="133"/>
      <c r="I76" s="134"/>
      <c r="J76" s="135" t="s">
        <v>205</v>
      </c>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c r="EO76" s="108"/>
      <c r="EP76" s="108"/>
      <c r="EQ76" s="108"/>
      <c r="ER76" s="108"/>
      <c r="ES76" s="108"/>
      <c r="ET76" s="108"/>
      <c r="EU76" s="108"/>
      <c r="EV76" s="108"/>
      <c r="EW76" s="108"/>
      <c r="EX76" s="108"/>
      <c r="EY76" s="108"/>
      <c r="EZ76" s="108"/>
      <c r="FA76" s="108"/>
      <c r="FB76" s="108"/>
      <c r="FC76" s="108"/>
      <c r="FD76" s="108"/>
      <c r="FE76" s="108"/>
      <c r="FF76" s="108"/>
      <c r="FG76" s="108"/>
      <c r="FH76" s="108"/>
      <c r="FI76" s="108"/>
      <c r="FJ76" s="108"/>
      <c r="FK76" s="108"/>
      <c r="FL76" s="108"/>
      <c r="FM76" s="108"/>
      <c r="FN76" s="108"/>
      <c r="FO76" s="108"/>
      <c r="FP76" s="108"/>
      <c r="FQ76" s="108"/>
      <c r="FR76" s="108"/>
      <c r="FS76" s="108"/>
      <c r="FT76" s="108"/>
      <c r="FU76" s="108"/>
      <c r="FV76" s="108"/>
      <c r="FW76" s="108"/>
      <c r="FX76" s="108"/>
      <c r="FY76" s="108"/>
      <c r="FZ76" s="108"/>
      <c r="GA76" s="108"/>
      <c r="GB76" s="108"/>
      <c r="GC76" s="108"/>
      <c r="GD76" s="108"/>
      <c r="GE76" s="108"/>
      <c r="GF76" s="108"/>
      <c r="GG76" s="108"/>
      <c r="GH76" s="108"/>
      <c r="GI76" s="108"/>
      <c r="GJ76" s="108"/>
      <c r="GK76" s="108"/>
      <c r="GL76" s="108"/>
      <c r="GM76" s="108"/>
      <c r="GN76" s="108"/>
      <c r="GO76" s="108"/>
      <c r="GP76" s="108"/>
      <c r="GQ76" s="108"/>
      <c r="GR76" s="108"/>
      <c r="GS76" s="108"/>
      <c r="GT76" s="108"/>
      <c r="GU76" s="108"/>
      <c r="GV76" s="108"/>
      <c r="GW76" s="108"/>
      <c r="GX76" s="108"/>
      <c r="GY76" s="108"/>
      <c r="GZ76" s="108"/>
      <c r="HA76" s="108"/>
      <c r="HB76" s="108"/>
      <c r="HC76" s="108"/>
      <c r="HD76" s="108"/>
      <c r="HE76" s="108"/>
      <c r="HF76" s="108"/>
      <c r="HG76" s="108"/>
      <c r="HH76" s="108"/>
      <c r="HI76" s="108"/>
      <c r="HJ76" s="108"/>
      <c r="HK76" s="108"/>
      <c r="HL76" s="108"/>
      <c r="HM76" s="108"/>
      <c r="HN76" s="108"/>
      <c r="HO76" s="108"/>
      <c r="HP76" s="108"/>
      <c r="HQ76" s="108"/>
      <c r="HR76" s="109"/>
    </row>
    <row r="77" spans="1:226" s="110" customFormat="1" ht="25.5" customHeight="1" x14ac:dyDescent="0.25">
      <c r="A77" s="120" t="s">
        <v>217</v>
      </c>
      <c r="B77" s="131" t="s">
        <v>643</v>
      </c>
      <c r="C77" s="121">
        <v>17.82</v>
      </c>
      <c r="D77" s="122">
        <v>59.4</v>
      </c>
      <c r="E77" s="123">
        <v>16215</v>
      </c>
      <c r="F77" s="124">
        <v>202.6875</v>
      </c>
      <c r="G77" s="132"/>
      <c r="H77" s="133"/>
      <c r="I77" s="136"/>
      <c r="J77" s="135" t="s">
        <v>205</v>
      </c>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c r="EO77" s="108"/>
      <c r="EP77" s="108"/>
      <c r="EQ77" s="108"/>
      <c r="ER77" s="108"/>
      <c r="ES77" s="108"/>
      <c r="ET77" s="108"/>
      <c r="EU77" s="108"/>
      <c r="EV77" s="108"/>
      <c r="EW77" s="108"/>
      <c r="EX77" s="108"/>
      <c r="EY77" s="108"/>
      <c r="EZ77" s="108"/>
      <c r="FA77" s="108"/>
      <c r="FB77" s="108"/>
      <c r="FC77" s="108"/>
      <c r="FD77" s="108"/>
      <c r="FE77" s="108"/>
      <c r="FF77" s="108"/>
      <c r="FG77" s="108"/>
      <c r="FH77" s="108"/>
      <c r="FI77" s="108"/>
      <c r="FJ77" s="108"/>
      <c r="FK77" s="108"/>
      <c r="FL77" s="108"/>
      <c r="FM77" s="108"/>
      <c r="FN77" s="108"/>
      <c r="FO77" s="108"/>
      <c r="FP77" s="108"/>
      <c r="FQ77" s="108"/>
      <c r="FR77" s="108"/>
      <c r="FS77" s="108"/>
      <c r="FT77" s="108"/>
      <c r="FU77" s="108"/>
      <c r="FV77" s="108"/>
      <c r="FW77" s="108"/>
      <c r="FX77" s="108"/>
      <c r="FY77" s="108"/>
      <c r="FZ77" s="108"/>
      <c r="GA77" s="108"/>
      <c r="GB77" s="108"/>
      <c r="GC77" s="108"/>
      <c r="GD77" s="108"/>
      <c r="GE77" s="108"/>
      <c r="GF77" s="108"/>
      <c r="GG77" s="108"/>
      <c r="GH77" s="108"/>
      <c r="GI77" s="108"/>
      <c r="GJ77" s="108"/>
      <c r="GK77" s="108"/>
      <c r="GL77" s="108"/>
      <c r="GM77" s="108"/>
      <c r="GN77" s="108"/>
      <c r="GO77" s="108"/>
      <c r="GP77" s="108"/>
      <c r="GQ77" s="108"/>
      <c r="GR77" s="108"/>
      <c r="GS77" s="108"/>
      <c r="GT77" s="108"/>
      <c r="GU77" s="108"/>
      <c r="GV77" s="108"/>
      <c r="GW77" s="108"/>
      <c r="GX77" s="108"/>
      <c r="GY77" s="108"/>
      <c r="GZ77" s="108"/>
      <c r="HA77" s="108"/>
      <c r="HB77" s="108"/>
      <c r="HC77" s="108"/>
      <c r="HD77" s="108"/>
      <c r="HE77" s="108"/>
      <c r="HF77" s="108"/>
      <c r="HG77" s="108"/>
      <c r="HH77" s="108"/>
      <c r="HI77" s="108"/>
      <c r="HJ77" s="108"/>
      <c r="HK77" s="108"/>
      <c r="HL77" s="108"/>
      <c r="HM77" s="108"/>
      <c r="HN77" s="108"/>
      <c r="HO77" s="108"/>
      <c r="HP77" s="108"/>
      <c r="HQ77" s="108"/>
      <c r="HR77" s="109"/>
    </row>
    <row r="78" spans="1:226" s="110" customFormat="1" ht="25.5" customHeight="1" x14ac:dyDescent="0.25">
      <c r="A78" s="120" t="s">
        <v>218</v>
      </c>
      <c r="B78" s="131" t="s">
        <v>644</v>
      </c>
      <c r="C78" s="121">
        <v>21.06</v>
      </c>
      <c r="D78" s="122">
        <v>70.199999999999989</v>
      </c>
      <c r="E78" s="123">
        <v>16070</v>
      </c>
      <c r="F78" s="124">
        <v>200.875</v>
      </c>
      <c r="G78" s="132"/>
      <c r="H78" s="133"/>
      <c r="I78" s="136"/>
      <c r="J78" s="135" t="s">
        <v>205</v>
      </c>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c r="EO78" s="108"/>
      <c r="EP78" s="108"/>
      <c r="EQ78" s="108"/>
      <c r="ER78" s="108"/>
      <c r="ES78" s="108"/>
      <c r="ET78" s="108"/>
      <c r="EU78" s="108"/>
      <c r="EV78" s="108"/>
      <c r="EW78" s="108"/>
      <c r="EX78" s="108"/>
      <c r="EY78" s="108"/>
      <c r="EZ78" s="108"/>
      <c r="FA78" s="108"/>
      <c r="FB78" s="108"/>
      <c r="FC78" s="108"/>
      <c r="FD78" s="108"/>
      <c r="FE78" s="108"/>
      <c r="FF78" s="108"/>
      <c r="FG78" s="108"/>
      <c r="FH78" s="108"/>
      <c r="FI78" s="108"/>
      <c r="FJ78" s="108"/>
      <c r="FK78" s="108"/>
      <c r="FL78" s="108"/>
      <c r="FM78" s="108"/>
      <c r="FN78" s="108"/>
      <c r="FO78" s="108"/>
      <c r="FP78" s="108"/>
      <c r="FQ78" s="108"/>
      <c r="FR78" s="108"/>
      <c r="FS78" s="108"/>
      <c r="FT78" s="108"/>
      <c r="FU78" s="108"/>
      <c r="FV78" s="108"/>
      <c r="FW78" s="108"/>
      <c r="FX78" s="108"/>
      <c r="FY78" s="108"/>
      <c r="FZ78" s="108"/>
      <c r="GA78" s="108"/>
      <c r="GB78" s="108"/>
      <c r="GC78" s="108"/>
      <c r="GD78" s="108"/>
      <c r="GE78" s="108"/>
      <c r="GF78" s="108"/>
      <c r="GG78" s="108"/>
      <c r="GH78" s="108"/>
      <c r="GI78" s="108"/>
      <c r="GJ78" s="108"/>
      <c r="GK78" s="108"/>
      <c r="GL78" s="108"/>
      <c r="GM78" s="108"/>
      <c r="GN78" s="108"/>
      <c r="GO78" s="108"/>
      <c r="GP78" s="108"/>
      <c r="GQ78" s="108"/>
      <c r="GR78" s="108"/>
      <c r="GS78" s="108"/>
      <c r="GT78" s="108"/>
      <c r="GU78" s="108"/>
      <c r="GV78" s="108"/>
      <c r="GW78" s="108"/>
      <c r="GX78" s="108"/>
      <c r="GY78" s="108"/>
      <c r="GZ78" s="108"/>
      <c r="HA78" s="108"/>
      <c r="HB78" s="108"/>
      <c r="HC78" s="108"/>
      <c r="HD78" s="108"/>
      <c r="HE78" s="108"/>
      <c r="HF78" s="108"/>
      <c r="HG78" s="108"/>
      <c r="HH78" s="108"/>
      <c r="HI78" s="108"/>
      <c r="HJ78" s="108"/>
      <c r="HK78" s="108"/>
      <c r="HL78" s="108"/>
      <c r="HM78" s="108"/>
      <c r="HN78" s="108"/>
      <c r="HO78" s="108"/>
      <c r="HP78" s="108"/>
      <c r="HQ78" s="108"/>
      <c r="HR78" s="109"/>
    </row>
    <row r="79" spans="1:226" s="110" customFormat="1" ht="25.5" customHeight="1" x14ac:dyDescent="0.25">
      <c r="A79" s="120" t="s">
        <v>219</v>
      </c>
      <c r="B79" s="131" t="s">
        <v>645</v>
      </c>
      <c r="C79" s="121">
        <v>27.7</v>
      </c>
      <c r="D79" s="122">
        <v>92.333333333333329</v>
      </c>
      <c r="E79" s="123">
        <v>11333</v>
      </c>
      <c r="F79" s="124">
        <v>141.66249999999999</v>
      </c>
      <c r="G79" s="132"/>
      <c r="H79" s="133"/>
      <c r="I79" s="136"/>
      <c r="J79" s="135" t="s">
        <v>205</v>
      </c>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c r="EO79" s="108"/>
      <c r="EP79" s="108"/>
      <c r="EQ79" s="108"/>
      <c r="ER79" s="108"/>
      <c r="ES79" s="108"/>
      <c r="ET79" s="108"/>
      <c r="EU79" s="108"/>
      <c r="EV79" s="108"/>
      <c r="EW79" s="108"/>
      <c r="EX79" s="108"/>
      <c r="EY79" s="108"/>
      <c r="EZ79" s="108"/>
      <c r="FA79" s="108"/>
      <c r="FB79" s="108"/>
      <c r="FC79" s="108"/>
      <c r="FD79" s="108"/>
      <c r="FE79" s="108"/>
      <c r="FF79" s="108"/>
      <c r="FG79" s="108"/>
      <c r="FH79" s="108"/>
      <c r="FI79" s="108"/>
      <c r="FJ79" s="108"/>
      <c r="FK79" s="108"/>
      <c r="FL79" s="108"/>
      <c r="FM79" s="108"/>
      <c r="FN79" s="108"/>
      <c r="FO79" s="108"/>
      <c r="FP79" s="108"/>
      <c r="FQ79" s="108"/>
      <c r="FR79" s="108"/>
      <c r="FS79" s="108"/>
      <c r="FT79" s="108"/>
      <c r="FU79" s="108"/>
      <c r="FV79" s="108"/>
      <c r="FW79" s="108"/>
      <c r="FX79" s="108"/>
      <c r="FY79" s="108"/>
      <c r="FZ79" s="108"/>
      <c r="GA79" s="108"/>
      <c r="GB79" s="108"/>
      <c r="GC79" s="108"/>
      <c r="GD79" s="108"/>
      <c r="GE79" s="108"/>
      <c r="GF79" s="108"/>
      <c r="GG79" s="108"/>
      <c r="GH79" s="108"/>
      <c r="GI79" s="108"/>
      <c r="GJ79" s="108"/>
      <c r="GK79" s="108"/>
      <c r="GL79" s="108"/>
      <c r="GM79" s="108"/>
      <c r="GN79" s="108"/>
      <c r="GO79" s="108"/>
      <c r="GP79" s="108"/>
      <c r="GQ79" s="108"/>
      <c r="GR79" s="108"/>
      <c r="GS79" s="108"/>
      <c r="GT79" s="108"/>
      <c r="GU79" s="108"/>
      <c r="GV79" s="108"/>
      <c r="GW79" s="108"/>
      <c r="GX79" s="108"/>
      <c r="GY79" s="108"/>
      <c r="GZ79" s="108"/>
      <c r="HA79" s="108"/>
      <c r="HB79" s="108"/>
      <c r="HC79" s="108"/>
      <c r="HD79" s="108"/>
      <c r="HE79" s="108"/>
      <c r="HF79" s="108"/>
      <c r="HG79" s="108"/>
      <c r="HH79" s="108"/>
      <c r="HI79" s="108"/>
      <c r="HJ79" s="108"/>
      <c r="HK79" s="108"/>
      <c r="HL79" s="108"/>
      <c r="HM79" s="108"/>
      <c r="HN79" s="108"/>
      <c r="HO79" s="108"/>
      <c r="HP79" s="108"/>
      <c r="HQ79" s="108"/>
      <c r="HR79" s="109"/>
    </row>
    <row r="80" spans="1:226" s="110" customFormat="1" ht="25.5" customHeight="1" x14ac:dyDescent="0.25">
      <c r="A80" s="120" t="s">
        <v>220</v>
      </c>
      <c r="B80" s="131" t="s">
        <v>646</v>
      </c>
      <c r="C80" s="121">
        <v>18.47</v>
      </c>
      <c r="D80" s="122">
        <v>61.566666666666656</v>
      </c>
      <c r="E80" s="123">
        <v>7720</v>
      </c>
      <c r="F80" s="124">
        <v>96.5</v>
      </c>
      <c r="G80" s="132"/>
      <c r="H80" s="133"/>
      <c r="I80" s="136"/>
      <c r="J80" s="135" t="s">
        <v>205</v>
      </c>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c r="EO80" s="108"/>
      <c r="EP80" s="108"/>
      <c r="EQ80" s="108"/>
      <c r="ER80" s="108"/>
      <c r="ES80" s="108"/>
      <c r="ET80" s="108"/>
      <c r="EU80" s="108"/>
      <c r="EV80" s="108"/>
      <c r="EW80" s="108"/>
      <c r="EX80" s="108"/>
      <c r="EY80" s="108"/>
      <c r="EZ80" s="108"/>
      <c r="FA80" s="108"/>
      <c r="FB80" s="108"/>
      <c r="FC80" s="108"/>
      <c r="FD80" s="108"/>
      <c r="FE80" s="108"/>
      <c r="FF80" s="108"/>
      <c r="FG80" s="108"/>
      <c r="FH80" s="108"/>
      <c r="FI80" s="108"/>
      <c r="FJ80" s="108"/>
      <c r="FK80" s="108"/>
      <c r="FL80" s="108"/>
      <c r="FM80" s="108"/>
      <c r="FN80" s="108"/>
      <c r="FO80" s="108"/>
      <c r="FP80" s="108"/>
      <c r="FQ80" s="108"/>
      <c r="FR80" s="108"/>
      <c r="FS80" s="108"/>
      <c r="FT80" s="108"/>
      <c r="FU80" s="108"/>
      <c r="FV80" s="108"/>
      <c r="FW80" s="108"/>
      <c r="FX80" s="108"/>
      <c r="FY80" s="108"/>
      <c r="FZ80" s="108"/>
      <c r="GA80" s="108"/>
      <c r="GB80" s="108"/>
      <c r="GC80" s="108"/>
      <c r="GD80" s="108"/>
      <c r="GE80" s="108"/>
      <c r="GF80" s="108"/>
      <c r="GG80" s="108"/>
      <c r="GH80" s="108"/>
      <c r="GI80" s="108"/>
      <c r="GJ80" s="108"/>
      <c r="GK80" s="108"/>
      <c r="GL80" s="108"/>
      <c r="GM80" s="108"/>
      <c r="GN80" s="108"/>
      <c r="GO80" s="108"/>
      <c r="GP80" s="108"/>
      <c r="GQ80" s="108"/>
      <c r="GR80" s="108"/>
      <c r="GS80" s="108"/>
      <c r="GT80" s="108"/>
      <c r="GU80" s="108"/>
      <c r="GV80" s="108"/>
      <c r="GW80" s="108"/>
      <c r="GX80" s="108"/>
      <c r="GY80" s="108"/>
      <c r="GZ80" s="108"/>
      <c r="HA80" s="108"/>
      <c r="HB80" s="108"/>
      <c r="HC80" s="108"/>
      <c r="HD80" s="108"/>
      <c r="HE80" s="108"/>
      <c r="HF80" s="108"/>
      <c r="HG80" s="108"/>
      <c r="HH80" s="108"/>
      <c r="HI80" s="108"/>
      <c r="HJ80" s="108"/>
      <c r="HK80" s="108"/>
      <c r="HL80" s="108"/>
      <c r="HM80" s="108"/>
      <c r="HN80" s="108"/>
      <c r="HO80" s="108"/>
      <c r="HP80" s="108"/>
      <c r="HQ80" s="108"/>
      <c r="HR80" s="109"/>
    </row>
    <row r="81" spans="1:226" s="110" customFormat="1" ht="25.5" customHeight="1" x14ac:dyDescent="0.25">
      <c r="A81" s="120" t="s">
        <v>221</v>
      </c>
      <c r="B81" s="131" t="s">
        <v>647</v>
      </c>
      <c r="C81" s="121">
        <v>22.73</v>
      </c>
      <c r="D81" s="122">
        <v>75.766666666666666</v>
      </c>
      <c r="E81" s="123">
        <v>18635</v>
      </c>
      <c r="F81" s="124">
        <v>232.93750000000003</v>
      </c>
      <c r="G81" s="132"/>
      <c r="H81" s="133"/>
      <c r="I81" s="136"/>
      <c r="J81" s="135" t="s">
        <v>205</v>
      </c>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c r="CF81" s="108"/>
      <c r="CG81" s="108"/>
      <c r="CH81" s="108"/>
      <c r="CI81" s="108"/>
      <c r="CJ81" s="108"/>
      <c r="CK81" s="108"/>
      <c r="CL81" s="108"/>
      <c r="CM81" s="108"/>
      <c r="CN81" s="108"/>
      <c r="CO81" s="108"/>
      <c r="CP81" s="108"/>
      <c r="CQ81" s="108"/>
      <c r="CR81" s="108"/>
      <c r="CS81" s="108"/>
      <c r="CT81" s="108"/>
      <c r="CU81" s="108"/>
      <c r="CV81" s="108"/>
      <c r="CW81" s="108"/>
      <c r="CX81" s="108"/>
      <c r="CY81" s="108"/>
      <c r="CZ81" s="108"/>
      <c r="DA81" s="108"/>
      <c r="DB81" s="108"/>
      <c r="DC81" s="108"/>
      <c r="DD81" s="108"/>
      <c r="DE81" s="108"/>
      <c r="DF81" s="108"/>
      <c r="DG81" s="108"/>
      <c r="DH81" s="108"/>
      <c r="DI81" s="108"/>
      <c r="DJ81" s="108"/>
      <c r="DK81" s="108"/>
      <c r="DL81" s="108"/>
      <c r="DM81" s="108"/>
      <c r="DN81" s="108"/>
      <c r="DO81" s="108"/>
      <c r="DP81" s="108"/>
      <c r="DQ81" s="108"/>
      <c r="DR81" s="108"/>
      <c r="DS81" s="108"/>
      <c r="DT81" s="108"/>
      <c r="DU81" s="108"/>
      <c r="DV81" s="108"/>
      <c r="DW81" s="108"/>
      <c r="DX81" s="108"/>
      <c r="DY81" s="108"/>
      <c r="DZ81" s="108"/>
      <c r="EA81" s="108"/>
      <c r="EB81" s="108"/>
      <c r="EC81" s="108"/>
      <c r="ED81" s="108"/>
      <c r="EE81" s="108"/>
      <c r="EF81" s="108"/>
      <c r="EG81" s="108"/>
      <c r="EH81" s="108"/>
      <c r="EI81" s="108"/>
      <c r="EJ81" s="108"/>
      <c r="EK81" s="108"/>
      <c r="EL81" s="108"/>
      <c r="EM81" s="108"/>
      <c r="EN81" s="108"/>
      <c r="EO81" s="108"/>
      <c r="EP81" s="108"/>
      <c r="EQ81" s="108"/>
      <c r="ER81" s="108"/>
      <c r="ES81" s="108"/>
      <c r="ET81" s="108"/>
      <c r="EU81" s="108"/>
      <c r="EV81" s="108"/>
      <c r="EW81" s="108"/>
      <c r="EX81" s="108"/>
      <c r="EY81" s="108"/>
      <c r="EZ81" s="108"/>
      <c r="FA81" s="108"/>
      <c r="FB81" s="108"/>
      <c r="FC81" s="108"/>
      <c r="FD81" s="108"/>
      <c r="FE81" s="108"/>
      <c r="FF81" s="108"/>
      <c r="FG81" s="108"/>
      <c r="FH81" s="108"/>
      <c r="FI81" s="108"/>
      <c r="FJ81" s="108"/>
      <c r="FK81" s="108"/>
      <c r="FL81" s="108"/>
      <c r="FM81" s="108"/>
      <c r="FN81" s="108"/>
      <c r="FO81" s="108"/>
      <c r="FP81" s="108"/>
      <c r="FQ81" s="108"/>
      <c r="FR81" s="108"/>
      <c r="FS81" s="108"/>
      <c r="FT81" s="108"/>
      <c r="FU81" s="108"/>
      <c r="FV81" s="108"/>
      <c r="FW81" s="108"/>
      <c r="FX81" s="108"/>
      <c r="FY81" s="108"/>
      <c r="FZ81" s="108"/>
      <c r="GA81" s="108"/>
      <c r="GB81" s="108"/>
      <c r="GC81" s="108"/>
      <c r="GD81" s="108"/>
      <c r="GE81" s="108"/>
      <c r="GF81" s="108"/>
      <c r="GG81" s="108"/>
      <c r="GH81" s="108"/>
      <c r="GI81" s="108"/>
      <c r="GJ81" s="108"/>
      <c r="GK81" s="108"/>
      <c r="GL81" s="108"/>
      <c r="GM81" s="108"/>
      <c r="GN81" s="108"/>
      <c r="GO81" s="108"/>
      <c r="GP81" s="108"/>
      <c r="GQ81" s="108"/>
      <c r="GR81" s="108"/>
      <c r="GS81" s="108"/>
      <c r="GT81" s="108"/>
      <c r="GU81" s="108"/>
      <c r="GV81" s="108"/>
      <c r="GW81" s="108"/>
      <c r="GX81" s="108"/>
      <c r="GY81" s="108"/>
      <c r="GZ81" s="108"/>
      <c r="HA81" s="108"/>
      <c r="HB81" s="108"/>
      <c r="HC81" s="108"/>
      <c r="HD81" s="108"/>
      <c r="HE81" s="108"/>
      <c r="HF81" s="108"/>
      <c r="HG81" s="108"/>
      <c r="HH81" s="108"/>
      <c r="HI81" s="108"/>
      <c r="HJ81" s="108"/>
      <c r="HK81" s="108"/>
      <c r="HL81" s="108"/>
      <c r="HM81" s="108"/>
      <c r="HN81" s="108"/>
      <c r="HO81" s="108"/>
      <c r="HP81" s="108"/>
      <c r="HQ81" s="108"/>
      <c r="HR81" s="109"/>
    </row>
    <row r="82" spans="1:226" s="110" customFormat="1" ht="25.5" customHeight="1" x14ac:dyDescent="0.25">
      <c r="A82" s="120" t="s">
        <v>456</v>
      </c>
      <c r="B82" s="131" t="s">
        <v>648</v>
      </c>
      <c r="C82" s="121">
        <v>15.56</v>
      </c>
      <c r="D82" s="122">
        <v>51.866666666666674</v>
      </c>
      <c r="E82" s="123">
        <v>19695</v>
      </c>
      <c r="F82" s="124">
        <v>246.1875</v>
      </c>
      <c r="G82" s="132"/>
      <c r="H82" s="133"/>
      <c r="I82" s="136"/>
      <c r="J82" s="135" t="s">
        <v>205</v>
      </c>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c r="CF82" s="108"/>
      <c r="CG82" s="108"/>
      <c r="CH82" s="108"/>
      <c r="CI82" s="108"/>
      <c r="CJ82" s="108"/>
      <c r="CK82" s="108"/>
      <c r="CL82" s="108"/>
      <c r="CM82" s="108"/>
      <c r="CN82" s="108"/>
      <c r="CO82" s="108"/>
      <c r="CP82" s="108"/>
      <c r="CQ82" s="108"/>
      <c r="CR82" s="108"/>
      <c r="CS82" s="108"/>
      <c r="CT82" s="108"/>
      <c r="CU82" s="108"/>
      <c r="CV82" s="108"/>
      <c r="CW82" s="108"/>
      <c r="CX82" s="108"/>
      <c r="CY82" s="108"/>
      <c r="CZ82" s="108"/>
      <c r="DA82" s="108"/>
      <c r="DB82" s="108"/>
      <c r="DC82" s="108"/>
      <c r="DD82" s="108"/>
      <c r="DE82" s="108"/>
      <c r="DF82" s="108"/>
      <c r="DG82" s="108"/>
      <c r="DH82" s="108"/>
      <c r="DI82" s="108"/>
      <c r="DJ82" s="108"/>
      <c r="DK82" s="108"/>
      <c r="DL82" s="108"/>
      <c r="DM82" s="108"/>
      <c r="DN82" s="108"/>
      <c r="DO82" s="108"/>
      <c r="DP82" s="108"/>
      <c r="DQ82" s="108"/>
      <c r="DR82" s="108"/>
      <c r="DS82" s="108"/>
      <c r="DT82" s="108"/>
      <c r="DU82" s="108"/>
      <c r="DV82" s="108"/>
      <c r="DW82" s="108"/>
      <c r="DX82" s="108"/>
      <c r="DY82" s="108"/>
      <c r="DZ82" s="108"/>
      <c r="EA82" s="108"/>
      <c r="EB82" s="108"/>
      <c r="EC82" s="108"/>
      <c r="ED82" s="108"/>
      <c r="EE82" s="108"/>
      <c r="EF82" s="108"/>
      <c r="EG82" s="108"/>
      <c r="EH82" s="108"/>
      <c r="EI82" s="108"/>
      <c r="EJ82" s="108"/>
      <c r="EK82" s="108"/>
      <c r="EL82" s="108"/>
      <c r="EM82" s="108"/>
      <c r="EN82" s="108"/>
      <c r="EO82" s="108"/>
      <c r="EP82" s="108"/>
      <c r="EQ82" s="108"/>
      <c r="ER82" s="108"/>
      <c r="ES82" s="108"/>
      <c r="ET82" s="108"/>
      <c r="EU82" s="108"/>
      <c r="EV82" s="108"/>
      <c r="EW82" s="108"/>
      <c r="EX82" s="108"/>
      <c r="EY82" s="108"/>
      <c r="EZ82" s="108"/>
      <c r="FA82" s="108"/>
      <c r="FB82" s="108"/>
      <c r="FC82" s="108"/>
      <c r="FD82" s="108"/>
      <c r="FE82" s="108"/>
      <c r="FF82" s="108"/>
      <c r="FG82" s="108"/>
      <c r="FH82" s="108"/>
      <c r="FI82" s="108"/>
      <c r="FJ82" s="108"/>
      <c r="FK82" s="108"/>
      <c r="FL82" s="108"/>
      <c r="FM82" s="108"/>
      <c r="FN82" s="108"/>
      <c r="FO82" s="108"/>
      <c r="FP82" s="108"/>
      <c r="FQ82" s="108"/>
      <c r="FR82" s="108"/>
      <c r="FS82" s="108"/>
      <c r="FT82" s="108"/>
      <c r="FU82" s="108"/>
      <c r="FV82" s="108"/>
      <c r="FW82" s="108"/>
      <c r="FX82" s="108"/>
      <c r="FY82" s="108"/>
      <c r="FZ82" s="108"/>
      <c r="GA82" s="108"/>
      <c r="GB82" s="108"/>
      <c r="GC82" s="108"/>
      <c r="GD82" s="108"/>
      <c r="GE82" s="108"/>
      <c r="GF82" s="108"/>
      <c r="GG82" s="108"/>
      <c r="GH82" s="108"/>
      <c r="GI82" s="108"/>
      <c r="GJ82" s="108"/>
      <c r="GK82" s="108"/>
      <c r="GL82" s="108"/>
      <c r="GM82" s="108"/>
      <c r="GN82" s="108"/>
      <c r="GO82" s="108"/>
      <c r="GP82" s="108"/>
      <c r="GQ82" s="108"/>
      <c r="GR82" s="108"/>
      <c r="GS82" s="108"/>
      <c r="GT82" s="108"/>
      <c r="GU82" s="108"/>
      <c r="GV82" s="108"/>
      <c r="GW82" s="108"/>
      <c r="GX82" s="108"/>
      <c r="GY82" s="108"/>
      <c r="GZ82" s="108"/>
      <c r="HA82" s="108"/>
      <c r="HB82" s="108"/>
      <c r="HC82" s="108"/>
      <c r="HD82" s="108"/>
      <c r="HE82" s="108"/>
      <c r="HF82" s="108"/>
      <c r="HG82" s="108"/>
      <c r="HH82" s="108"/>
      <c r="HI82" s="108"/>
      <c r="HJ82" s="108"/>
      <c r="HK82" s="108"/>
      <c r="HL82" s="108"/>
      <c r="HM82" s="108"/>
      <c r="HN82" s="108"/>
      <c r="HO82" s="108"/>
      <c r="HP82" s="108"/>
      <c r="HQ82" s="108"/>
      <c r="HR82" s="109"/>
    </row>
    <row r="83" spans="1:226" s="110" customFormat="1" ht="25.5" customHeight="1" x14ac:dyDescent="0.25">
      <c r="A83" s="120" t="s">
        <v>457</v>
      </c>
      <c r="B83" s="131" t="s">
        <v>649</v>
      </c>
      <c r="C83" s="121">
        <v>25.51</v>
      </c>
      <c r="D83" s="122">
        <v>85.033333333333331</v>
      </c>
      <c r="E83" s="123">
        <v>22721</v>
      </c>
      <c r="F83" s="124">
        <v>284.01249999999999</v>
      </c>
      <c r="G83" s="132"/>
      <c r="H83" s="133"/>
      <c r="I83" s="136"/>
      <c r="J83" s="135" t="s">
        <v>205</v>
      </c>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c r="CF83" s="108"/>
      <c r="CG83" s="108"/>
      <c r="CH83" s="108"/>
      <c r="CI83" s="108"/>
      <c r="CJ83" s="108"/>
      <c r="CK83" s="108"/>
      <c r="CL83" s="108"/>
      <c r="CM83" s="108"/>
      <c r="CN83" s="108"/>
      <c r="CO83" s="108"/>
      <c r="CP83" s="108"/>
      <c r="CQ83" s="108"/>
      <c r="CR83" s="108"/>
      <c r="CS83" s="108"/>
      <c r="CT83" s="108"/>
      <c r="CU83" s="108"/>
      <c r="CV83" s="108"/>
      <c r="CW83" s="108"/>
      <c r="CX83" s="108"/>
      <c r="CY83" s="108"/>
      <c r="CZ83" s="108"/>
      <c r="DA83" s="108"/>
      <c r="DB83" s="108"/>
      <c r="DC83" s="108"/>
      <c r="DD83" s="108"/>
      <c r="DE83" s="108"/>
      <c r="DF83" s="108"/>
      <c r="DG83" s="108"/>
      <c r="DH83" s="108"/>
      <c r="DI83" s="108"/>
      <c r="DJ83" s="108"/>
      <c r="DK83" s="108"/>
      <c r="DL83" s="108"/>
      <c r="DM83" s="108"/>
      <c r="DN83" s="108"/>
      <c r="DO83" s="108"/>
      <c r="DP83" s="108"/>
      <c r="DQ83" s="108"/>
      <c r="DR83" s="108"/>
      <c r="DS83" s="108"/>
      <c r="DT83" s="108"/>
      <c r="DU83" s="108"/>
      <c r="DV83" s="108"/>
      <c r="DW83" s="108"/>
      <c r="DX83" s="108"/>
      <c r="DY83" s="108"/>
      <c r="DZ83" s="108"/>
      <c r="EA83" s="108"/>
      <c r="EB83" s="108"/>
      <c r="EC83" s="108"/>
      <c r="ED83" s="108"/>
      <c r="EE83" s="108"/>
      <c r="EF83" s="108"/>
      <c r="EG83" s="108"/>
      <c r="EH83" s="108"/>
      <c r="EI83" s="108"/>
      <c r="EJ83" s="108"/>
      <c r="EK83" s="108"/>
      <c r="EL83" s="108"/>
      <c r="EM83" s="108"/>
      <c r="EN83" s="108"/>
      <c r="EO83" s="108"/>
      <c r="EP83" s="108"/>
      <c r="EQ83" s="108"/>
      <c r="ER83" s="108"/>
      <c r="ES83" s="108"/>
      <c r="ET83" s="108"/>
      <c r="EU83" s="108"/>
      <c r="EV83" s="108"/>
      <c r="EW83" s="108"/>
      <c r="EX83" s="108"/>
      <c r="EY83" s="108"/>
      <c r="EZ83" s="108"/>
      <c r="FA83" s="108"/>
      <c r="FB83" s="108"/>
      <c r="FC83" s="108"/>
      <c r="FD83" s="108"/>
      <c r="FE83" s="108"/>
      <c r="FF83" s="108"/>
      <c r="FG83" s="108"/>
      <c r="FH83" s="108"/>
      <c r="FI83" s="108"/>
      <c r="FJ83" s="108"/>
      <c r="FK83" s="108"/>
      <c r="FL83" s="108"/>
      <c r="FM83" s="108"/>
      <c r="FN83" s="108"/>
      <c r="FO83" s="108"/>
      <c r="FP83" s="108"/>
      <c r="FQ83" s="108"/>
      <c r="FR83" s="108"/>
      <c r="FS83" s="108"/>
      <c r="FT83" s="108"/>
      <c r="FU83" s="108"/>
      <c r="FV83" s="108"/>
      <c r="FW83" s="108"/>
      <c r="FX83" s="108"/>
      <c r="FY83" s="108"/>
      <c r="FZ83" s="108"/>
      <c r="GA83" s="108"/>
      <c r="GB83" s="108"/>
      <c r="GC83" s="108"/>
      <c r="GD83" s="108"/>
      <c r="GE83" s="108"/>
      <c r="GF83" s="108"/>
      <c r="GG83" s="108"/>
      <c r="GH83" s="108"/>
      <c r="GI83" s="108"/>
      <c r="GJ83" s="108"/>
      <c r="GK83" s="108"/>
      <c r="GL83" s="108"/>
      <c r="GM83" s="108"/>
      <c r="GN83" s="108"/>
      <c r="GO83" s="108"/>
      <c r="GP83" s="108"/>
      <c r="GQ83" s="108"/>
      <c r="GR83" s="108"/>
      <c r="GS83" s="108"/>
      <c r="GT83" s="108"/>
      <c r="GU83" s="108"/>
      <c r="GV83" s="108"/>
      <c r="GW83" s="108"/>
      <c r="GX83" s="108"/>
      <c r="GY83" s="108"/>
      <c r="GZ83" s="108"/>
      <c r="HA83" s="108"/>
      <c r="HB83" s="108"/>
      <c r="HC83" s="108"/>
      <c r="HD83" s="108"/>
      <c r="HE83" s="108"/>
      <c r="HF83" s="108"/>
      <c r="HG83" s="108"/>
      <c r="HH83" s="108"/>
      <c r="HI83" s="108"/>
      <c r="HJ83" s="108"/>
      <c r="HK83" s="108"/>
      <c r="HL83" s="108"/>
      <c r="HM83" s="108"/>
      <c r="HN83" s="108"/>
      <c r="HO83" s="108"/>
      <c r="HP83" s="108"/>
      <c r="HQ83" s="108"/>
      <c r="HR83" s="109"/>
    </row>
    <row r="84" spans="1:226" s="110" customFormat="1" ht="25.5" customHeight="1" x14ac:dyDescent="0.25">
      <c r="A84" s="120" t="s">
        <v>458</v>
      </c>
      <c r="B84" s="131" t="s">
        <v>650</v>
      </c>
      <c r="C84" s="121">
        <v>15.6</v>
      </c>
      <c r="D84" s="122">
        <v>52</v>
      </c>
      <c r="E84" s="123">
        <v>8143</v>
      </c>
      <c r="F84" s="124">
        <v>101.78750000000001</v>
      </c>
      <c r="G84" s="132"/>
      <c r="H84" s="133"/>
      <c r="I84" s="136"/>
      <c r="J84" s="135" t="s">
        <v>205</v>
      </c>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c r="CF84" s="108"/>
      <c r="CG84" s="108"/>
      <c r="CH84" s="108"/>
      <c r="CI84" s="108"/>
      <c r="CJ84" s="108"/>
      <c r="CK84" s="108"/>
      <c r="CL84" s="108"/>
      <c r="CM84" s="108"/>
      <c r="CN84" s="108"/>
      <c r="CO84" s="108"/>
      <c r="CP84" s="108"/>
      <c r="CQ84" s="108"/>
      <c r="CR84" s="108"/>
      <c r="CS84" s="108"/>
      <c r="CT84" s="108"/>
      <c r="CU84" s="108"/>
      <c r="CV84" s="108"/>
      <c r="CW84" s="108"/>
      <c r="CX84" s="108"/>
      <c r="CY84" s="108"/>
      <c r="CZ84" s="108"/>
      <c r="DA84" s="108"/>
      <c r="DB84" s="108"/>
      <c r="DC84" s="108"/>
      <c r="DD84" s="108"/>
      <c r="DE84" s="108"/>
      <c r="DF84" s="108"/>
      <c r="DG84" s="108"/>
      <c r="DH84" s="108"/>
      <c r="DI84" s="108"/>
      <c r="DJ84" s="108"/>
      <c r="DK84" s="108"/>
      <c r="DL84" s="108"/>
      <c r="DM84" s="108"/>
      <c r="DN84" s="108"/>
      <c r="DO84" s="108"/>
      <c r="DP84" s="108"/>
      <c r="DQ84" s="108"/>
      <c r="DR84" s="108"/>
      <c r="DS84" s="108"/>
      <c r="DT84" s="108"/>
      <c r="DU84" s="108"/>
      <c r="DV84" s="108"/>
      <c r="DW84" s="108"/>
      <c r="DX84" s="108"/>
      <c r="DY84" s="108"/>
      <c r="DZ84" s="108"/>
      <c r="EA84" s="108"/>
      <c r="EB84" s="108"/>
      <c r="EC84" s="108"/>
      <c r="ED84" s="108"/>
      <c r="EE84" s="108"/>
      <c r="EF84" s="108"/>
      <c r="EG84" s="108"/>
      <c r="EH84" s="108"/>
      <c r="EI84" s="108"/>
      <c r="EJ84" s="108"/>
      <c r="EK84" s="108"/>
      <c r="EL84" s="108"/>
      <c r="EM84" s="108"/>
      <c r="EN84" s="108"/>
      <c r="EO84" s="108"/>
      <c r="EP84" s="108"/>
      <c r="EQ84" s="108"/>
      <c r="ER84" s="108"/>
      <c r="ES84" s="108"/>
      <c r="ET84" s="108"/>
      <c r="EU84" s="108"/>
      <c r="EV84" s="108"/>
      <c r="EW84" s="108"/>
      <c r="EX84" s="108"/>
      <c r="EY84" s="108"/>
      <c r="EZ84" s="108"/>
      <c r="FA84" s="108"/>
      <c r="FB84" s="108"/>
      <c r="FC84" s="108"/>
      <c r="FD84" s="108"/>
      <c r="FE84" s="108"/>
      <c r="FF84" s="108"/>
      <c r="FG84" s="108"/>
      <c r="FH84" s="108"/>
      <c r="FI84" s="108"/>
      <c r="FJ84" s="108"/>
      <c r="FK84" s="108"/>
      <c r="FL84" s="108"/>
      <c r="FM84" s="108"/>
      <c r="FN84" s="108"/>
      <c r="FO84" s="108"/>
      <c r="FP84" s="108"/>
      <c r="FQ84" s="108"/>
      <c r="FR84" s="108"/>
      <c r="FS84" s="108"/>
      <c r="FT84" s="108"/>
      <c r="FU84" s="108"/>
      <c r="FV84" s="108"/>
      <c r="FW84" s="108"/>
      <c r="FX84" s="108"/>
      <c r="FY84" s="108"/>
      <c r="FZ84" s="108"/>
      <c r="GA84" s="108"/>
      <c r="GB84" s="108"/>
      <c r="GC84" s="108"/>
      <c r="GD84" s="108"/>
      <c r="GE84" s="108"/>
      <c r="GF84" s="108"/>
      <c r="GG84" s="108"/>
      <c r="GH84" s="108"/>
      <c r="GI84" s="108"/>
      <c r="GJ84" s="108"/>
      <c r="GK84" s="108"/>
      <c r="GL84" s="108"/>
      <c r="GM84" s="108"/>
      <c r="GN84" s="108"/>
      <c r="GO84" s="108"/>
      <c r="GP84" s="108"/>
      <c r="GQ84" s="108"/>
      <c r="GR84" s="108"/>
      <c r="GS84" s="108"/>
      <c r="GT84" s="108"/>
      <c r="GU84" s="108"/>
      <c r="GV84" s="108"/>
      <c r="GW84" s="108"/>
      <c r="GX84" s="108"/>
      <c r="GY84" s="108"/>
      <c r="GZ84" s="108"/>
      <c r="HA84" s="108"/>
      <c r="HB84" s="108"/>
      <c r="HC84" s="108"/>
      <c r="HD84" s="108"/>
      <c r="HE84" s="108"/>
      <c r="HF84" s="108"/>
      <c r="HG84" s="108"/>
      <c r="HH84" s="108"/>
      <c r="HI84" s="108"/>
      <c r="HJ84" s="108"/>
      <c r="HK84" s="108"/>
      <c r="HL84" s="108"/>
      <c r="HM84" s="108"/>
      <c r="HN84" s="108"/>
      <c r="HO84" s="108"/>
      <c r="HP84" s="108"/>
      <c r="HQ84" s="108"/>
      <c r="HR84" s="109"/>
    </row>
    <row r="85" spans="1:226" s="110" customFormat="1" ht="25.5" customHeight="1" x14ac:dyDescent="0.25">
      <c r="A85" s="120" t="s">
        <v>459</v>
      </c>
      <c r="B85" s="131" t="s">
        <v>651</v>
      </c>
      <c r="C85" s="121">
        <v>23.41</v>
      </c>
      <c r="D85" s="122">
        <v>78.033333333333331</v>
      </c>
      <c r="E85" s="123">
        <v>12239</v>
      </c>
      <c r="F85" s="124">
        <v>152.98750000000001</v>
      </c>
      <c r="G85" s="132"/>
      <c r="H85" s="133"/>
      <c r="I85" s="136"/>
      <c r="J85" s="135" t="s">
        <v>205</v>
      </c>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108"/>
      <c r="DE85" s="108"/>
      <c r="DF85" s="108"/>
      <c r="DG85" s="108"/>
      <c r="DH85" s="108"/>
      <c r="DI85" s="108"/>
      <c r="DJ85" s="108"/>
      <c r="DK85" s="108"/>
      <c r="DL85" s="108"/>
      <c r="DM85" s="108"/>
      <c r="DN85" s="108"/>
      <c r="DO85" s="108"/>
      <c r="DP85" s="108"/>
      <c r="DQ85" s="108"/>
      <c r="DR85" s="108"/>
      <c r="DS85" s="108"/>
      <c r="DT85" s="108"/>
      <c r="DU85" s="108"/>
      <c r="DV85" s="108"/>
      <c r="DW85" s="108"/>
      <c r="DX85" s="108"/>
      <c r="DY85" s="108"/>
      <c r="DZ85" s="108"/>
      <c r="EA85" s="108"/>
      <c r="EB85" s="108"/>
      <c r="EC85" s="108"/>
      <c r="ED85" s="108"/>
      <c r="EE85" s="108"/>
      <c r="EF85" s="108"/>
      <c r="EG85" s="108"/>
      <c r="EH85" s="108"/>
      <c r="EI85" s="108"/>
      <c r="EJ85" s="108"/>
      <c r="EK85" s="108"/>
      <c r="EL85" s="108"/>
      <c r="EM85" s="108"/>
      <c r="EN85" s="108"/>
      <c r="EO85" s="108"/>
      <c r="EP85" s="108"/>
      <c r="EQ85" s="108"/>
      <c r="ER85" s="108"/>
      <c r="ES85" s="108"/>
      <c r="ET85" s="108"/>
      <c r="EU85" s="108"/>
      <c r="EV85" s="108"/>
      <c r="EW85" s="108"/>
      <c r="EX85" s="108"/>
      <c r="EY85" s="108"/>
      <c r="EZ85" s="108"/>
      <c r="FA85" s="108"/>
      <c r="FB85" s="108"/>
      <c r="FC85" s="108"/>
      <c r="FD85" s="108"/>
      <c r="FE85" s="108"/>
      <c r="FF85" s="108"/>
      <c r="FG85" s="108"/>
      <c r="FH85" s="108"/>
      <c r="FI85" s="108"/>
      <c r="FJ85" s="108"/>
      <c r="FK85" s="108"/>
      <c r="FL85" s="108"/>
      <c r="FM85" s="108"/>
      <c r="FN85" s="108"/>
      <c r="FO85" s="108"/>
      <c r="FP85" s="108"/>
      <c r="FQ85" s="108"/>
      <c r="FR85" s="108"/>
      <c r="FS85" s="108"/>
      <c r="FT85" s="108"/>
      <c r="FU85" s="108"/>
      <c r="FV85" s="108"/>
      <c r="FW85" s="108"/>
      <c r="FX85" s="108"/>
      <c r="FY85" s="108"/>
      <c r="FZ85" s="108"/>
      <c r="GA85" s="108"/>
      <c r="GB85" s="108"/>
      <c r="GC85" s="108"/>
      <c r="GD85" s="108"/>
      <c r="GE85" s="108"/>
      <c r="GF85" s="108"/>
      <c r="GG85" s="108"/>
      <c r="GH85" s="108"/>
      <c r="GI85" s="108"/>
      <c r="GJ85" s="108"/>
      <c r="GK85" s="108"/>
      <c r="GL85" s="108"/>
      <c r="GM85" s="108"/>
      <c r="GN85" s="108"/>
      <c r="GO85" s="108"/>
      <c r="GP85" s="108"/>
      <c r="GQ85" s="108"/>
      <c r="GR85" s="108"/>
      <c r="GS85" s="108"/>
      <c r="GT85" s="108"/>
      <c r="GU85" s="108"/>
      <c r="GV85" s="108"/>
      <c r="GW85" s="108"/>
      <c r="GX85" s="108"/>
      <c r="GY85" s="108"/>
      <c r="GZ85" s="108"/>
      <c r="HA85" s="108"/>
      <c r="HB85" s="108"/>
      <c r="HC85" s="108"/>
      <c r="HD85" s="108"/>
      <c r="HE85" s="108"/>
      <c r="HF85" s="108"/>
      <c r="HG85" s="108"/>
      <c r="HH85" s="108"/>
      <c r="HI85" s="108"/>
      <c r="HJ85" s="108"/>
      <c r="HK85" s="108"/>
      <c r="HL85" s="108"/>
      <c r="HM85" s="108"/>
      <c r="HN85" s="108"/>
      <c r="HO85" s="108"/>
      <c r="HP85" s="108"/>
      <c r="HQ85" s="108"/>
      <c r="HR85" s="109"/>
    </row>
    <row r="86" spans="1:226" s="110" customFormat="1" ht="25.5" customHeight="1" x14ac:dyDescent="0.25">
      <c r="A86" s="120" t="s">
        <v>460</v>
      </c>
      <c r="B86" s="131" t="s">
        <v>652</v>
      </c>
      <c r="C86" s="121">
        <v>15.47</v>
      </c>
      <c r="D86" s="122">
        <v>51.56666666666667</v>
      </c>
      <c r="E86" s="123">
        <v>19574</v>
      </c>
      <c r="F86" s="124">
        <v>244.67500000000001</v>
      </c>
      <c r="G86" s="132"/>
      <c r="H86" s="133"/>
      <c r="I86" s="136"/>
      <c r="J86" s="135" t="s">
        <v>205</v>
      </c>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c r="CF86" s="108"/>
      <c r="CG86" s="108"/>
      <c r="CH86" s="108"/>
      <c r="CI86" s="108"/>
      <c r="CJ86" s="108"/>
      <c r="CK86" s="108"/>
      <c r="CL86" s="108"/>
      <c r="CM86" s="108"/>
      <c r="CN86" s="108"/>
      <c r="CO86" s="108"/>
      <c r="CP86" s="108"/>
      <c r="CQ86" s="108"/>
      <c r="CR86" s="108"/>
      <c r="CS86" s="108"/>
      <c r="CT86" s="108"/>
      <c r="CU86" s="108"/>
      <c r="CV86" s="108"/>
      <c r="CW86" s="108"/>
      <c r="CX86" s="108"/>
      <c r="CY86" s="108"/>
      <c r="CZ86" s="108"/>
      <c r="DA86" s="108"/>
      <c r="DB86" s="108"/>
      <c r="DC86" s="108"/>
      <c r="DD86" s="108"/>
      <c r="DE86" s="108"/>
      <c r="DF86" s="108"/>
      <c r="DG86" s="108"/>
      <c r="DH86" s="108"/>
      <c r="DI86" s="108"/>
      <c r="DJ86" s="108"/>
      <c r="DK86" s="108"/>
      <c r="DL86" s="108"/>
      <c r="DM86" s="108"/>
      <c r="DN86" s="108"/>
      <c r="DO86" s="108"/>
      <c r="DP86" s="108"/>
      <c r="DQ86" s="108"/>
      <c r="DR86" s="108"/>
      <c r="DS86" s="108"/>
      <c r="DT86" s="108"/>
      <c r="DU86" s="108"/>
      <c r="DV86" s="108"/>
      <c r="DW86" s="108"/>
      <c r="DX86" s="108"/>
      <c r="DY86" s="108"/>
      <c r="DZ86" s="108"/>
      <c r="EA86" s="108"/>
      <c r="EB86" s="108"/>
      <c r="EC86" s="108"/>
      <c r="ED86" s="108"/>
      <c r="EE86" s="108"/>
      <c r="EF86" s="108"/>
      <c r="EG86" s="108"/>
      <c r="EH86" s="108"/>
      <c r="EI86" s="108"/>
      <c r="EJ86" s="108"/>
      <c r="EK86" s="108"/>
      <c r="EL86" s="108"/>
      <c r="EM86" s="108"/>
      <c r="EN86" s="108"/>
      <c r="EO86" s="108"/>
      <c r="EP86" s="108"/>
      <c r="EQ86" s="108"/>
      <c r="ER86" s="108"/>
      <c r="ES86" s="108"/>
      <c r="ET86" s="108"/>
      <c r="EU86" s="108"/>
      <c r="EV86" s="108"/>
      <c r="EW86" s="108"/>
      <c r="EX86" s="108"/>
      <c r="EY86" s="108"/>
      <c r="EZ86" s="108"/>
      <c r="FA86" s="108"/>
      <c r="FB86" s="108"/>
      <c r="FC86" s="108"/>
      <c r="FD86" s="108"/>
      <c r="FE86" s="108"/>
      <c r="FF86" s="108"/>
      <c r="FG86" s="108"/>
      <c r="FH86" s="108"/>
      <c r="FI86" s="108"/>
      <c r="FJ86" s="108"/>
      <c r="FK86" s="108"/>
      <c r="FL86" s="108"/>
      <c r="FM86" s="108"/>
      <c r="FN86" s="108"/>
      <c r="FO86" s="108"/>
      <c r="FP86" s="108"/>
      <c r="FQ86" s="108"/>
      <c r="FR86" s="108"/>
      <c r="FS86" s="108"/>
      <c r="FT86" s="108"/>
      <c r="FU86" s="108"/>
      <c r="FV86" s="108"/>
      <c r="FW86" s="108"/>
      <c r="FX86" s="108"/>
      <c r="FY86" s="108"/>
      <c r="FZ86" s="108"/>
      <c r="GA86" s="108"/>
      <c r="GB86" s="108"/>
      <c r="GC86" s="108"/>
      <c r="GD86" s="108"/>
      <c r="GE86" s="108"/>
      <c r="GF86" s="108"/>
      <c r="GG86" s="108"/>
      <c r="GH86" s="108"/>
      <c r="GI86" s="108"/>
      <c r="GJ86" s="108"/>
      <c r="GK86" s="108"/>
      <c r="GL86" s="108"/>
      <c r="GM86" s="108"/>
      <c r="GN86" s="108"/>
      <c r="GO86" s="108"/>
      <c r="GP86" s="108"/>
      <c r="GQ86" s="108"/>
      <c r="GR86" s="108"/>
      <c r="GS86" s="108"/>
      <c r="GT86" s="108"/>
      <c r="GU86" s="108"/>
      <c r="GV86" s="108"/>
      <c r="GW86" s="108"/>
      <c r="GX86" s="108"/>
      <c r="GY86" s="108"/>
      <c r="GZ86" s="108"/>
      <c r="HA86" s="108"/>
      <c r="HB86" s="108"/>
      <c r="HC86" s="108"/>
      <c r="HD86" s="108"/>
      <c r="HE86" s="108"/>
      <c r="HF86" s="108"/>
      <c r="HG86" s="108"/>
      <c r="HH86" s="108"/>
      <c r="HI86" s="108"/>
      <c r="HJ86" s="108"/>
      <c r="HK86" s="108"/>
      <c r="HL86" s="108"/>
      <c r="HM86" s="108"/>
      <c r="HN86" s="108"/>
      <c r="HO86" s="108"/>
      <c r="HP86" s="108"/>
      <c r="HQ86" s="108"/>
      <c r="HR86" s="109"/>
    </row>
    <row r="87" spans="1:226" s="110" customFormat="1" ht="25.5" customHeight="1" x14ac:dyDescent="0.25">
      <c r="A87" s="120" t="s">
        <v>461</v>
      </c>
      <c r="B87" s="131" t="s">
        <v>333</v>
      </c>
      <c r="C87" s="121">
        <v>9.9600000000000009</v>
      </c>
      <c r="D87" s="122">
        <v>33.200000000000003</v>
      </c>
      <c r="E87" s="123">
        <v>9661</v>
      </c>
      <c r="F87" s="124">
        <v>120.76249999999999</v>
      </c>
      <c r="G87" s="132"/>
      <c r="H87" s="133"/>
      <c r="I87" s="136"/>
      <c r="J87" s="135" t="s">
        <v>205</v>
      </c>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108"/>
      <c r="DE87" s="108"/>
      <c r="DF87" s="108"/>
      <c r="DG87" s="108"/>
      <c r="DH87" s="108"/>
      <c r="DI87" s="108"/>
      <c r="DJ87" s="108"/>
      <c r="DK87" s="108"/>
      <c r="DL87" s="108"/>
      <c r="DM87" s="108"/>
      <c r="DN87" s="108"/>
      <c r="DO87" s="108"/>
      <c r="DP87" s="108"/>
      <c r="DQ87" s="108"/>
      <c r="DR87" s="108"/>
      <c r="DS87" s="108"/>
      <c r="DT87" s="108"/>
      <c r="DU87" s="108"/>
      <c r="DV87" s="108"/>
      <c r="DW87" s="108"/>
      <c r="DX87" s="108"/>
      <c r="DY87" s="108"/>
      <c r="DZ87" s="108"/>
      <c r="EA87" s="108"/>
      <c r="EB87" s="108"/>
      <c r="EC87" s="108"/>
      <c r="ED87" s="108"/>
      <c r="EE87" s="108"/>
      <c r="EF87" s="108"/>
      <c r="EG87" s="108"/>
      <c r="EH87" s="108"/>
      <c r="EI87" s="108"/>
      <c r="EJ87" s="108"/>
      <c r="EK87" s="108"/>
      <c r="EL87" s="108"/>
      <c r="EM87" s="108"/>
      <c r="EN87" s="108"/>
      <c r="EO87" s="108"/>
      <c r="EP87" s="108"/>
      <c r="EQ87" s="108"/>
      <c r="ER87" s="108"/>
      <c r="ES87" s="108"/>
      <c r="ET87" s="108"/>
      <c r="EU87" s="108"/>
      <c r="EV87" s="108"/>
      <c r="EW87" s="108"/>
      <c r="EX87" s="108"/>
      <c r="EY87" s="108"/>
      <c r="EZ87" s="108"/>
      <c r="FA87" s="108"/>
      <c r="FB87" s="108"/>
      <c r="FC87" s="108"/>
      <c r="FD87" s="108"/>
      <c r="FE87" s="108"/>
      <c r="FF87" s="108"/>
      <c r="FG87" s="108"/>
      <c r="FH87" s="108"/>
      <c r="FI87" s="108"/>
      <c r="FJ87" s="108"/>
      <c r="FK87" s="108"/>
      <c r="FL87" s="108"/>
      <c r="FM87" s="108"/>
      <c r="FN87" s="108"/>
      <c r="FO87" s="108"/>
      <c r="FP87" s="108"/>
      <c r="FQ87" s="108"/>
      <c r="FR87" s="108"/>
      <c r="FS87" s="108"/>
      <c r="FT87" s="108"/>
      <c r="FU87" s="108"/>
      <c r="FV87" s="108"/>
      <c r="FW87" s="108"/>
      <c r="FX87" s="108"/>
      <c r="FY87" s="108"/>
      <c r="FZ87" s="108"/>
      <c r="GA87" s="108"/>
      <c r="GB87" s="108"/>
      <c r="GC87" s="108"/>
      <c r="GD87" s="108"/>
      <c r="GE87" s="108"/>
      <c r="GF87" s="108"/>
      <c r="GG87" s="108"/>
      <c r="GH87" s="108"/>
      <c r="GI87" s="108"/>
      <c r="GJ87" s="108"/>
      <c r="GK87" s="108"/>
      <c r="GL87" s="108"/>
      <c r="GM87" s="108"/>
      <c r="GN87" s="108"/>
      <c r="GO87" s="108"/>
      <c r="GP87" s="108"/>
      <c r="GQ87" s="108"/>
      <c r="GR87" s="108"/>
      <c r="GS87" s="108"/>
      <c r="GT87" s="108"/>
      <c r="GU87" s="108"/>
      <c r="GV87" s="108"/>
      <c r="GW87" s="108"/>
      <c r="GX87" s="108"/>
      <c r="GY87" s="108"/>
      <c r="GZ87" s="108"/>
      <c r="HA87" s="108"/>
      <c r="HB87" s="108"/>
      <c r="HC87" s="108"/>
      <c r="HD87" s="108"/>
      <c r="HE87" s="108"/>
      <c r="HF87" s="108"/>
      <c r="HG87" s="108"/>
      <c r="HH87" s="108"/>
      <c r="HI87" s="108"/>
      <c r="HJ87" s="108"/>
      <c r="HK87" s="108"/>
      <c r="HL87" s="108"/>
      <c r="HM87" s="108"/>
      <c r="HN87" s="108"/>
      <c r="HO87" s="108"/>
      <c r="HP87" s="108"/>
      <c r="HQ87" s="108"/>
      <c r="HR87" s="109"/>
    </row>
    <row r="88" spans="1:226" s="110" customFormat="1" ht="25.5" customHeight="1" x14ac:dyDescent="0.25">
      <c r="A88" s="120" t="s">
        <v>462</v>
      </c>
      <c r="B88" s="131" t="s">
        <v>653</v>
      </c>
      <c r="C88" s="121">
        <v>8.59</v>
      </c>
      <c r="D88" s="122">
        <v>28.633333333333333</v>
      </c>
      <c r="E88" s="123">
        <v>14765</v>
      </c>
      <c r="F88" s="124">
        <v>184.5625</v>
      </c>
      <c r="G88" s="132"/>
      <c r="H88" s="133"/>
      <c r="I88" s="136"/>
      <c r="J88" s="135" t="s">
        <v>205</v>
      </c>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108"/>
      <c r="CJ88" s="108"/>
      <c r="CK88" s="108"/>
      <c r="CL88" s="108"/>
      <c r="CM88" s="108"/>
      <c r="CN88" s="108"/>
      <c r="CO88" s="108"/>
      <c r="CP88" s="108"/>
      <c r="CQ88" s="108"/>
      <c r="CR88" s="108"/>
      <c r="CS88" s="108"/>
      <c r="CT88" s="108"/>
      <c r="CU88" s="108"/>
      <c r="CV88" s="108"/>
      <c r="CW88" s="108"/>
      <c r="CX88" s="108"/>
      <c r="CY88" s="108"/>
      <c r="CZ88" s="108"/>
      <c r="DA88" s="108"/>
      <c r="DB88" s="108"/>
      <c r="DC88" s="108"/>
      <c r="DD88" s="108"/>
      <c r="DE88" s="108"/>
      <c r="DF88" s="108"/>
      <c r="DG88" s="108"/>
      <c r="DH88" s="108"/>
      <c r="DI88" s="108"/>
      <c r="DJ88" s="108"/>
      <c r="DK88" s="108"/>
      <c r="DL88" s="108"/>
      <c r="DM88" s="108"/>
      <c r="DN88" s="108"/>
      <c r="DO88" s="108"/>
      <c r="DP88" s="108"/>
      <c r="DQ88" s="108"/>
      <c r="DR88" s="108"/>
      <c r="DS88" s="108"/>
      <c r="DT88" s="108"/>
      <c r="DU88" s="108"/>
      <c r="DV88" s="108"/>
      <c r="DW88" s="108"/>
      <c r="DX88" s="108"/>
      <c r="DY88" s="108"/>
      <c r="DZ88" s="108"/>
      <c r="EA88" s="108"/>
      <c r="EB88" s="108"/>
      <c r="EC88" s="108"/>
      <c r="ED88" s="108"/>
      <c r="EE88" s="108"/>
      <c r="EF88" s="108"/>
      <c r="EG88" s="108"/>
      <c r="EH88" s="108"/>
      <c r="EI88" s="108"/>
      <c r="EJ88" s="108"/>
      <c r="EK88" s="108"/>
      <c r="EL88" s="108"/>
      <c r="EM88" s="108"/>
      <c r="EN88" s="108"/>
      <c r="EO88" s="108"/>
      <c r="EP88" s="108"/>
      <c r="EQ88" s="108"/>
      <c r="ER88" s="108"/>
      <c r="ES88" s="108"/>
      <c r="ET88" s="108"/>
      <c r="EU88" s="108"/>
      <c r="EV88" s="108"/>
      <c r="EW88" s="108"/>
      <c r="EX88" s="108"/>
      <c r="EY88" s="108"/>
      <c r="EZ88" s="108"/>
      <c r="FA88" s="108"/>
      <c r="FB88" s="108"/>
      <c r="FC88" s="108"/>
      <c r="FD88" s="108"/>
      <c r="FE88" s="108"/>
      <c r="FF88" s="108"/>
      <c r="FG88" s="108"/>
      <c r="FH88" s="108"/>
      <c r="FI88" s="108"/>
      <c r="FJ88" s="108"/>
      <c r="FK88" s="108"/>
      <c r="FL88" s="108"/>
      <c r="FM88" s="108"/>
      <c r="FN88" s="108"/>
      <c r="FO88" s="108"/>
      <c r="FP88" s="108"/>
      <c r="FQ88" s="108"/>
      <c r="FR88" s="108"/>
      <c r="FS88" s="108"/>
      <c r="FT88" s="108"/>
      <c r="FU88" s="108"/>
      <c r="FV88" s="108"/>
      <c r="FW88" s="108"/>
      <c r="FX88" s="108"/>
      <c r="FY88" s="108"/>
      <c r="FZ88" s="108"/>
      <c r="GA88" s="108"/>
      <c r="GB88" s="108"/>
      <c r="GC88" s="108"/>
      <c r="GD88" s="108"/>
      <c r="GE88" s="108"/>
      <c r="GF88" s="108"/>
      <c r="GG88" s="108"/>
      <c r="GH88" s="108"/>
      <c r="GI88" s="108"/>
      <c r="GJ88" s="108"/>
      <c r="GK88" s="108"/>
      <c r="GL88" s="108"/>
      <c r="GM88" s="108"/>
      <c r="GN88" s="108"/>
      <c r="GO88" s="108"/>
      <c r="GP88" s="108"/>
      <c r="GQ88" s="108"/>
      <c r="GR88" s="108"/>
      <c r="GS88" s="108"/>
      <c r="GT88" s="108"/>
      <c r="GU88" s="108"/>
      <c r="GV88" s="108"/>
      <c r="GW88" s="108"/>
      <c r="GX88" s="108"/>
      <c r="GY88" s="108"/>
      <c r="GZ88" s="108"/>
      <c r="HA88" s="108"/>
      <c r="HB88" s="108"/>
      <c r="HC88" s="108"/>
      <c r="HD88" s="108"/>
      <c r="HE88" s="108"/>
      <c r="HF88" s="108"/>
      <c r="HG88" s="108"/>
      <c r="HH88" s="108"/>
      <c r="HI88" s="108"/>
      <c r="HJ88" s="108"/>
      <c r="HK88" s="108"/>
      <c r="HL88" s="108"/>
      <c r="HM88" s="108"/>
      <c r="HN88" s="108"/>
      <c r="HO88" s="108"/>
      <c r="HP88" s="108"/>
      <c r="HQ88" s="108"/>
      <c r="HR88" s="109"/>
    </row>
    <row r="89" spans="1:226" s="110" customFormat="1" ht="25.5" customHeight="1" x14ac:dyDescent="0.25">
      <c r="A89" s="120" t="s">
        <v>463</v>
      </c>
      <c r="B89" s="131" t="s">
        <v>654</v>
      </c>
      <c r="C89" s="121">
        <v>17.350000000000001</v>
      </c>
      <c r="D89" s="122">
        <v>123.92857142857143</v>
      </c>
      <c r="E89" s="123">
        <v>21520</v>
      </c>
      <c r="F89" s="124">
        <v>269</v>
      </c>
      <c r="G89" s="132"/>
      <c r="H89" s="133"/>
      <c r="I89" s="134"/>
      <c r="J89" s="135" t="s">
        <v>205</v>
      </c>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108"/>
      <c r="CJ89" s="108"/>
      <c r="CK89" s="108"/>
      <c r="CL89" s="108"/>
      <c r="CM89" s="108"/>
      <c r="CN89" s="108"/>
      <c r="CO89" s="108"/>
      <c r="CP89" s="108"/>
      <c r="CQ89" s="108"/>
      <c r="CR89" s="108"/>
      <c r="CS89" s="108"/>
      <c r="CT89" s="108"/>
      <c r="CU89" s="108"/>
      <c r="CV89" s="108"/>
      <c r="CW89" s="108"/>
      <c r="CX89" s="108"/>
      <c r="CY89" s="108"/>
      <c r="CZ89" s="108"/>
      <c r="DA89" s="108"/>
      <c r="DB89" s="108"/>
      <c r="DC89" s="108"/>
      <c r="DD89" s="108"/>
      <c r="DE89" s="108"/>
      <c r="DF89" s="108"/>
      <c r="DG89" s="108"/>
      <c r="DH89" s="108"/>
      <c r="DI89" s="108"/>
      <c r="DJ89" s="108"/>
      <c r="DK89" s="108"/>
      <c r="DL89" s="108"/>
      <c r="DM89" s="108"/>
      <c r="DN89" s="108"/>
      <c r="DO89" s="108"/>
      <c r="DP89" s="108"/>
      <c r="DQ89" s="108"/>
      <c r="DR89" s="108"/>
      <c r="DS89" s="108"/>
      <c r="DT89" s="108"/>
      <c r="DU89" s="108"/>
      <c r="DV89" s="108"/>
      <c r="DW89" s="108"/>
      <c r="DX89" s="108"/>
      <c r="DY89" s="108"/>
      <c r="DZ89" s="108"/>
      <c r="EA89" s="108"/>
      <c r="EB89" s="108"/>
      <c r="EC89" s="108"/>
      <c r="ED89" s="108"/>
      <c r="EE89" s="108"/>
      <c r="EF89" s="108"/>
      <c r="EG89" s="108"/>
      <c r="EH89" s="108"/>
      <c r="EI89" s="108"/>
      <c r="EJ89" s="108"/>
      <c r="EK89" s="108"/>
      <c r="EL89" s="108"/>
      <c r="EM89" s="108"/>
      <c r="EN89" s="108"/>
      <c r="EO89" s="108"/>
      <c r="EP89" s="108"/>
      <c r="EQ89" s="108"/>
      <c r="ER89" s="108"/>
      <c r="ES89" s="108"/>
      <c r="ET89" s="108"/>
      <c r="EU89" s="108"/>
      <c r="EV89" s="108"/>
      <c r="EW89" s="108"/>
      <c r="EX89" s="108"/>
      <c r="EY89" s="108"/>
      <c r="EZ89" s="108"/>
      <c r="FA89" s="108"/>
      <c r="FB89" s="108"/>
      <c r="FC89" s="108"/>
      <c r="FD89" s="108"/>
      <c r="FE89" s="108"/>
      <c r="FF89" s="108"/>
      <c r="FG89" s="108"/>
      <c r="FH89" s="108"/>
      <c r="FI89" s="108"/>
      <c r="FJ89" s="108"/>
      <c r="FK89" s="108"/>
      <c r="FL89" s="108"/>
      <c r="FM89" s="108"/>
      <c r="FN89" s="108"/>
      <c r="FO89" s="108"/>
      <c r="FP89" s="108"/>
      <c r="FQ89" s="108"/>
      <c r="FR89" s="108"/>
      <c r="FS89" s="108"/>
      <c r="FT89" s="108"/>
      <c r="FU89" s="108"/>
      <c r="FV89" s="108"/>
      <c r="FW89" s="108"/>
      <c r="FX89" s="108"/>
      <c r="FY89" s="108"/>
      <c r="FZ89" s="108"/>
      <c r="GA89" s="108"/>
      <c r="GB89" s="108"/>
      <c r="GC89" s="108"/>
      <c r="GD89" s="108"/>
      <c r="GE89" s="108"/>
      <c r="GF89" s="108"/>
      <c r="GG89" s="108"/>
      <c r="GH89" s="108"/>
      <c r="GI89" s="108"/>
      <c r="GJ89" s="108"/>
      <c r="GK89" s="108"/>
      <c r="GL89" s="108"/>
      <c r="GM89" s="108"/>
      <c r="GN89" s="108"/>
      <c r="GO89" s="108"/>
      <c r="GP89" s="108"/>
      <c r="GQ89" s="108"/>
      <c r="GR89" s="108"/>
      <c r="GS89" s="108"/>
      <c r="GT89" s="108"/>
      <c r="GU89" s="108"/>
      <c r="GV89" s="108"/>
      <c r="GW89" s="108"/>
      <c r="GX89" s="108"/>
      <c r="GY89" s="108"/>
      <c r="GZ89" s="108"/>
      <c r="HA89" s="108"/>
      <c r="HB89" s="108"/>
      <c r="HC89" s="108"/>
      <c r="HD89" s="108"/>
      <c r="HE89" s="108"/>
      <c r="HF89" s="108"/>
      <c r="HG89" s="108"/>
      <c r="HH89" s="108"/>
      <c r="HI89" s="108"/>
      <c r="HJ89" s="108"/>
      <c r="HK89" s="108"/>
      <c r="HL89" s="108"/>
      <c r="HM89" s="108"/>
      <c r="HN89" s="108"/>
      <c r="HO89" s="108"/>
      <c r="HP89" s="108"/>
      <c r="HQ89" s="108"/>
      <c r="HR89" s="109"/>
    </row>
    <row r="90" spans="1:226" s="110" customFormat="1" ht="25.5" customHeight="1" x14ac:dyDescent="0.25">
      <c r="A90" s="120" t="s">
        <v>464</v>
      </c>
      <c r="B90" s="131" t="s">
        <v>655</v>
      </c>
      <c r="C90" s="121">
        <v>7.86</v>
      </c>
      <c r="D90" s="122">
        <v>56.142857142857153</v>
      </c>
      <c r="E90" s="123">
        <v>27244</v>
      </c>
      <c r="F90" s="124">
        <v>340.55</v>
      </c>
      <c r="G90" s="132"/>
      <c r="H90" s="133"/>
      <c r="I90" s="136"/>
      <c r="J90" s="135" t="s">
        <v>205</v>
      </c>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c r="CF90" s="108"/>
      <c r="CG90" s="108"/>
      <c r="CH90" s="108"/>
      <c r="CI90" s="108"/>
      <c r="CJ90" s="108"/>
      <c r="CK90" s="108"/>
      <c r="CL90" s="108"/>
      <c r="CM90" s="108"/>
      <c r="CN90" s="108"/>
      <c r="CO90" s="108"/>
      <c r="CP90" s="108"/>
      <c r="CQ90" s="108"/>
      <c r="CR90" s="108"/>
      <c r="CS90" s="108"/>
      <c r="CT90" s="108"/>
      <c r="CU90" s="108"/>
      <c r="CV90" s="108"/>
      <c r="CW90" s="108"/>
      <c r="CX90" s="108"/>
      <c r="CY90" s="108"/>
      <c r="CZ90" s="108"/>
      <c r="DA90" s="108"/>
      <c r="DB90" s="108"/>
      <c r="DC90" s="108"/>
      <c r="DD90" s="108"/>
      <c r="DE90" s="108"/>
      <c r="DF90" s="108"/>
      <c r="DG90" s="108"/>
      <c r="DH90" s="108"/>
      <c r="DI90" s="108"/>
      <c r="DJ90" s="108"/>
      <c r="DK90" s="108"/>
      <c r="DL90" s="108"/>
      <c r="DM90" s="108"/>
      <c r="DN90" s="108"/>
      <c r="DO90" s="108"/>
      <c r="DP90" s="108"/>
      <c r="DQ90" s="108"/>
      <c r="DR90" s="108"/>
      <c r="DS90" s="108"/>
      <c r="DT90" s="108"/>
      <c r="DU90" s="108"/>
      <c r="DV90" s="108"/>
      <c r="DW90" s="108"/>
      <c r="DX90" s="108"/>
      <c r="DY90" s="108"/>
      <c r="DZ90" s="108"/>
      <c r="EA90" s="108"/>
      <c r="EB90" s="108"/>
      <c r="EC90" s="108"/>
      <c r="ED90" s="108"/>
      <c r="EE90" s="108"/>
      <c r="EF90" s="108"/>
      <c r="EG90" s="108"/>
      <c r="EH90" s="108"/>
      <c r="EI90" s="108"/>
      <c r="EJ90" s="108"/>
      <c r="EK90" s="108"/>
      <c r="EL90" s="108"/>
      <c r="EM90" s="108"/>
      <c r="EN90" s="108"/>
      <c r="EO90" s="108"/>
      <c r="EP90" s="108"/>
      <c r="EQ90" s="108"/>
      <c r="ER90" s="108"/>
      <c r="ES90" s="108"/>
      <c r="ET90" s="108"/>
      <c r="EU90" s="108"/>
      <c r="EV90" s="108"/>
      <c r="EW90" s="108"/>
      <c r="EX90" s="108"/>
      <c r="EY90" s="108"/>
      <c r="EZ90" s="108"/>
      <c r="FA90" s="108"/>
      <c r="FB90" s="108"/>
      <c r="FC90" s="108"/>
      <c r="FD90" s="108"/>
      <c r="FE90" s="108"/>
      <c r="FF90" s="108"/>
      <c r="FG90" s="108"/>
      <c r="FH90" s="108"/>
      <c r="FI90" s="108"/>
      <c r="FJ90" s="108"/>
      <c r="FK90" s="108"/>
      <c r="FL90" s="108"/>
      <c r="FM90" s="108"/>
      <c r="FN90" s="108"/>
      <c r="FO90" s="108"/>
      <c r="FP90" s="108"/>
      <c r="FQ90" s="108"/>
      <c r="FR90" s="108"/>
      <c r="FS90" s="108"/>
      <c r="FT90" s="108"/>
      <c r="FU90" s="108"/>
      <c r="FV90" s="108"/>
      <c r="FW90" s="108"/>
      <c r="FX90" s="108"/>
      <c r="FY90" s="108"/>
      <c r="FZ90" s="108"/>
      <c r="GA90" s="108"/>
      <c r="GB90" s="108"/>
      <c r="GC90" s="108"/>
      <c r="GD90" s="108"/>
      <c r="GE90" s="108"/>
      <c r="GF90" s="108"/>
      <c r="GG90" s="108"/>
      <c r="GH90" s="108"/>
      <c r="GI90" s="108"/>
      <c r="GJ90" s="108"/>
      <c r="GK90" s="108"/>
      <c r="GL90" s="108"/>
      <c r="GM90" s="108"/>
      <c r="GN90" s="108"/>
      <c r="GO90" s="108"/>
      <c r="GP90" s="108"/>
      <c r="GQ90" s="108"/>
      <c r="GR90" s="108"/>
      <c r="GS90" s="108"/>
      <c r="GT90" s="108"/>
      <c r="GU90" s="108"/>
      <c r="GV90" s="108"/>
      <c r="GW90" s="108"/>
      <c r="GX90" s="108"/>
      <c r="GY90" s="108"/>
      <c r="GZ90" s="108"/>
      <c r="HA90" s="108"/>
      <c r="HB90" s="108"/>
      <c r="HC90" s="108"/>
      <c r="HD90" s="108"/>
      <c r="HE90" s="108"/>
      <c r="HF90" s="108"/>
      <c r="HG90" s="108"/>
      <c r="HH90" s="108"/>
      <c r="HI90" s="108"/>
      <c r="HJ90" s="108"/>
      <c r="HK90" s="108"/>
      <c r="HL90" s="108"/>
      <c r="HM90" s="108"/>
      <c r="HN90" s="108"/>
      <c r="HO90" s="108"/>
      <c r="HP90" s="108"/>
      <c r="HQ90" s="108"/>
      <c r="HR90" s="109"/>
    </row>
    <row r="91" spans="1:226" s="110" customFormat="1" ht="25.5" customHeight="1" x14ac:dyDescent="0.25">
      <c r="A91" s="115">
        <v>2</v>
      </c>
      <c r="B91" s="116" t="s">
        <v>589</v>
      </c>
      <c r="C91" s="103">
        <v>0</v>
      </c>
      <c r="D91" s="104"/>
      <c r="E91" s="104">
        <v>0</v>
      </c>
      <c r="F91" s="112"/>
      <c r="G91" s="126"/>
      <c r="H91" s="114"/>
      <c r="I91" s="104"/>
      <c r="J91" s="104"/>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108"/>
      <c r="CJ91" s="108"/>
      <c r="CK91" s="108"/>
      <c r="CL91" s="108"/>
      <c r="CM91" s="108"/>
      <c r="CN91" s="108"/>
      <c r="CO91" s="108"/>
      <c r="CP91" s="108"/>
      <c r="CQ91" s="108"/>
      <c r="CR91" s="108"/>
      <c r="CS91" s="108"/>
      <c r="CT91" s="108"/>
      <c r="CU91" s="108"/>
      <c r="CV91" s="108"/>
      <c r="CW91" s="108"/>
      <c r="CX91" s="108"/>
      <c r="CY91" s="108"/>
      <c r="CZ91" s="108"/>
      <c r="DA91" s="108"/>
      <c r="DB91" s="108"/>
      <c r="DC91" s="108"/>
      <c r="DD91" s="108"/>
      <c r="DE91" s="108"/>
      <c r="DF91" s="108"/>
      <c r="DG91" s="108"/>
      <c r="DH91" s="108"/>
      <c r="DI91" s="108"/>
      <c r="DJ91" s="108"/>
      <c r="DK91" s="108"/>
      <c r="DL91" s="108"/>
      <c r="DM91" s="108"/>
      <c r="DN91" s="108"/>
      <c r="DO91" s="108"/>
      <c r="DP91" s="108"/>
      <c r="DQ91" s="108"/>
      <c r="DR91" s="108"/>
      <c r="DS91" s="108"/>
      <c r="DT91" s="108"/>
      <c r="DU91" s="108"/>
      <c r="DV91" s="108"/>
      <c r="DW91" s="108"/>
      <c r="DX91" s="108"/>
      <c r="DY91" s="108"/>
      <c r="DZ91" s="108"/>
      <c r="EA91" s="108"/>
      <c r="EB91" s="108"/>
      <c r="EC91" s="108"/>
      <c r="ED91" s="108"/>
      <c r="EE91" s="108"/>
      <c r="EF91" s="108"/>
      <c r="EG91" s="108"/>
      <c r="EH91" s="108"/>
      <c r="EI91" s="108"/>
      <c r="EJ91" s="108"/>
      <c r="EK91" s="108"/>
      <c r="EL91" s="108"/>
      <c r="EM91" s="108"/>
      <c r="EN91" s="108"/>
      <c r="EO91" s="108"/>
      <c r="EP91" s="108"/>
      <c r="EQ91" s="108"/>
      <c r="ER91" s="108"/>
      <c r="ES91" s="108"/>
      <c r="ET91" s="108"/>
      <c r="EU91" s="108"/>
      <c r="EV91" s="108"/>
      <c r="EW91" s="108"/>
      <c r="EX91" s="108"/>
      <c r="EY91" s="108"/>
      <c r="EZ91" s="108"/>
      <c r="FA91" s="108"/>
      <c r="FB91" s="108"/>
      <c r="FC91" s="108"/>
      <c r="FD91" s="108"/>
      <c r="FE91" s="108"/>
      <c r="FF91" s="108"/>
      <c r="FG91" s="108"/>
      <c r="FH91" s="108"/>
      <c r="FI91" s="108"/>
      <c r="FJ91" s="108"/>
      <c r="FK91" s="108"/>
      <c r="FL91" s="108"/>
      <c r="FM91" s="108"/>
      <c r="FN91" s="108"/>
      <c r="FO91" s="108"/>
      <c r="FP91" s="108"/>
      <c r="FQ91" s="108"/>
      <c r="FR91" s="108"/>
      <c r="FS91" s="108"/>
      <c r="FT91" s="108"/>
      <c r="FU91" s="108"/>
      <c r="FV91" s="108"/>
      <c r="FW91" s="108"/>
      <c r="FX91" s="108"/>
      <c r="FY91" s="108"/>
      <c r="FZ91" s="108"/>
      <c r="GA91" s="108"/>
      <c r="GB91" s="108"/>
      <c r="GC91" s="108"/>
      <c r="GD91" s="108"/>
      <c r="GE91" s="108"/>
      <c r="GF91" s="108"/>
      <c r="GG91" s="108"/>
      <c r="GH91" s="108"/>
      <c r="GI91" s="108"/>
      <c r="GJ91" s="108"/>
      <c r="GK91" s="108"/>
      <c r="GL91" s="108"/>
      <c r="GM91" s="108"/>
      <c r="GN91" s="108"/>
      <c r="GO91" s="108"/>
      <c r="GP91" s="108"/>
      <c r="GQ91" s="108"/>
      <c r="GR91" s="108"/>
      <c r="GS91" s="108"/>
      <c r="GT91" s="108"/>
      <c r="GU91" s="108"/>
      <c r="GV91" s="108"/>
      <c r="GW91" s="108"/>
      <c r="GX91" s="108"/>
      <c r="GY91" s="108"/>
      <c r="GZ91" s="108"/>
      <c r="HA91" s="108"/>
      <c r="HB91" s="108"/>
      <c r="HC91" s="108"/>
      <c r="HD91" s="108"/>
      <c r="HE91" s="108"/>
      <c r="HF91" s="108"/>
      <c r="HG91" s="108"/>
      <c r="HH91" s="108"/>
      <c r="HI91" s="108"/>
      <c r="HJ91" s="108"/>
      <c r="HK91" s="108"/>
      <c r="HL91" s="108"/>
      <c r="HM91" s="108"/>
      <c r="HN91" s="108"/>
      <c r="HO91" s="108"/>
      <c r="HP91" s="108"/>
      <c r="HQ91" s="108"/>
      <c r="HR91" s="109"/>
    </row>
    <row r="92" spans="1:226" s="110" customFormat="1" ht="25.5" customHeight="1" x14ac:dyDescent="0.25">
      <c r="A92" s="115"/>
      <c r="B92" s="128" t="s">
        <v>626</v>
      </c>
      <c r="C92" s="103"/>
      <c r="D92" s="104"/>
      <c r="E92" s="119"/>
      <c r="F92" s="130"/>
      <c r="G92" s="117"/>
      <c r="H92" s="118"/>
      <c r="I92" s="119"/>
      <c r="J92" s="119"/>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08"/>
      <c r="DF92" s="108"/>
      <c r="DG92" s="108"/>
      <c r="DH92" s="108"/>
      <c r="DI92" s="108"/>
      <c r="DJ92" s="108"/>
      <c r="DK92" s="108"/>
      <c r="DL92" s="108"/>
      <c r="DM92" s="108"/>
      <c r="DN92" s="108"/>
      <c r="DO92" s="108"/>
      <c r="DP92" s="108"/>
      <c r="DQ92" s="108"/>
      <c r="DR92" s="108"/>
      <c r="DS92" s="108"/>
      <c r="DT92" s="108"/>
      <c r="DU92" s="108"/>
      <c r="DV92" s="108"/>
      <c r="DW92" s="108"/>
      <c r="DX92" s="108"/>
      <c r="DY92" s="108"/>
      <c r="DZ92" s="108"/>
      <c r="EA92" s="108"/>
      <c r="EB92" s="108"/>
      <c r="EC92" s="108"/>
      <c r="ED92" s="108"/>
      <c r="EE92" s="108"/>
      <c r="EF92" s="108"/>
      <c r="EG92" s="108"/>
      <c r="EH92" s="108"/>
      <c r="EI92" s="108"/>
      <c r="EJ92" s="108"/>
      <c r="EK92" s="108"/>
      <c r="EL92" s="108"/>
      <c r="EM92" s="108"/>
      <c r="EN92" s="108"/>
      <c r="EO92" s="108"/>
      <c r="EP92" s="108"/>
      <c r="EQ92" s="108"/>
      <c r="ER92" s="108"/>
      <c r="ES92" s="108"/>
      <c r="ET92" s="108"/>
      <c r="EU92" s="108"/>
      <c r="EV92" s="108"/>
      <c r="EW92" s="108"/>
      <c r="EX92" s="108"/>
      <c r="EY92" s="108"/>
      <c r="EZ92" s="108"/>
      <c r="FA92" s="108"/>
      <c r="FB92" s="108"/>
      <c r="FC92" s="108"/>
      <c r="FD92" s="108"/>
      <c r="FE92" s="108"/>
      <c r="FF92" s="108"/>
      <c r="FG92" s="108"/>
      <c r="FH92" s="108"/>
      <c r="FI92" s="108"/>
      <c r="FJ92" s="108"/>
      <c r="FK92" s="108"/>
      <c r="FL92" s="108"/>
      <c r="FM92" s="108"/>
      <c r="FN92" s="108"/>
      <c r="FO92" s="108"/>
      <c r="FP92" s="108"/>
      <c r="FQ92" s="108"/>
      <c r="FR92" s="108"/>
      <c r="FS92" s="108"/>
      <c r="FT92" s="108"/>
      <c r="FU92" s="108"/>
      <c r="FV92" s="108"/>
      <c r="FW92" s="108"/>
      <c r="FX92" s="108"/>
      <c r="FY92" s="108"/>
      <c r="FZ92" s="108"/>
      <c r="GA92" s="108"/>
      <c r="GB92" s="108"/>
      <c r="GC92" s="108"/>
      <c r="GD92" s="108"/>
      <c r="GE92" s="108"/>
      <c r="GF92" s="108"/>
      <c r="GG92" s="108"/>
      <c r="GH92" s="108"/>
      <c r="GI92" s="108"/>
      <c r="GJ92" s="108"/>
      <c r="GK92" s="108"/>
      <c r="GL92" s="108"/>
      <c r="GM92" s="108"/>
      <c r="GN92" s="108"/>
      <c r="GO92" s="108"/>
      <c r="GP92" s="108"/>
      <c r="GQ92" s="108"/>
      <c r="GR92" s="108"/>
      <c r="GS92" s="108"/>
      <c r="GT92" s="108"/>
      <c r="GU92" s="108"/>
      <c r="GV92" s="108"/>
      <c r="GW92" s="108"/>
      <c r="GX92" s="108"/>
      <c r="GY92" s="108"/>
      <c r="GZ92" s="108"/>
      <c r="HA92" s="108"/>
      <c r="HB92" s="108"/>
      <c r="HC92" s="108"/>
      <c r="HD92" s="108"/>
      <c r="HE92" s="108"/>
      <c r="HF92" s="108"/>
      <c r="HG92" s="108"/>
      <c r="HH92" s="108"/>
      <c r="HI92" s="108"/>
      <c r="HJ92" s="108"/>
      <c r="HK92" s="108"/>
      <c r="HL92" s="108"/>
      <c r="HM92" s="108"/>
      <c r="HN92" s="108"/>
      <c r="HO92" s="108"/>
      <c r="HP92" s="108"/>
      <c r="HQ92" s="108"/>
      <c r="HR92" s="109"/>
    </row>
    <row r="93" spans="1:226" s="110" customFormat="1" ht="25.5" customHeight="1" x14ac:dyDescent="0.25">
      <c r="A93" s="101" t="s">
        <v>138</v>
      </c>
      <c r="B93" s="111" t="s">
        <v>656</v>
      </c>
      <c r="C93" s="103"/>
      <c r="D93" s="104"/>
      <c r="E93" s="104"/>
      <c r="F93" s="112"/>
      <c r="G93" s="126"/>
      <c r="H93" s="114"/>
      <c r="I93" s="104"/>
      <c r="J93" s="104"/>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08"/>
      <c r="DF93" s="108"/>
      <c r="DG93" s="108"/>
      <c r="DH93" s="108"/>
      <c r="DI93" s="108"/>
      <c r="DJ93" s="108"/>
      <c r="DK93" s="108"/>
      <c r="DL93" s="108"/>
      <c r="DM93" s="108"/>
      <c r="DN93" s="108"/>
      <c r="DO93" s="108"/>
      <c r="DP93" s="108"/>
      <c r="DQ93" s="108"/>
      <c r="DR93" s="108"/>
      <c r="DS93" s="108"/>
      <c r="DT93" s="108"/>
      <c r="DU93" s="108"/>
      <c r="DV93" s="108"/>
      <c r="DW93" s="108"/>
      <c r="DX93" s="108"/>
      <c r="DY93" s="108"/>
      <c r="DZ93" s="108"/>
      <c r="EA93" s="108"/>
      <c r="EB93" s="108"/>
      <c r="EC93" s="108"/>
      <c r="ED93" s="108"/>
      <c r="EE93" s="108"/>
      <c r="EF93" s="108"/>
      <c r="EG93" s="108"/>
      <c r="EH93" s="108"/>
      <c r="EI93" s="108"/>
      <c r="EJ93" s="108"/>
      <c r="EK93" s="108"/>
      <c r="EL93" s="108"/>
      <c r="EM93" s="108"/>
      <c r="EN93" s="108"/>
      <c r="EO93" s="108"/>
      <c r="EP93" s="108"/>
      <c r="EQ93" s="108"/>
      <c r="ER93" s="108"/>
      <c r="ES93" s="108"/>
      <c r="ET93" s="108"/>
      <c r="EU93" s="108"/>
      <c r="EV93" s="108"/>
      <c r="EW93" s="108"/>
      <c r="EX93" s="108"/>
      <c r="EY93" s="108"/>
      <c r="EZ93" s="108"/>
      <c r="FA93" s="108"/>
      <c r="FB93" s="108"/>
      <c r="FC93" s="108"/>
      <c r="FD93" s="108"/>
      <c r="FE93" s="108"/>
      <c r="FF93" s="108"/>
      <c r="FG93" s="108"/>
      <c r="FH93" s="108"/>
      <c r="FI93" s="108"/>
      <c r="FJ93" s="108"/>
      <c r="FK93" s="108"/>
      <c r="FL93" s="108"/>
      <c r="FM93" s="108"/>
      <c r="FN93" s="108"/>
      <c r="FO93" s="108"/>
      <c r="FP93" s="108"/>
      <c r="FQ93" s="108"/>
      <c r="FR93" s="108"/>
      <c r="FS93" s="108"/>
      <c r="FT93" s="108"/>
      <c r="FU93" s="108"/>
      <c r="FV93" s="108"/>
      <c r="FW93" s="108"/>
      <c r="FX93" s="108"/>
      <c r="FY93" s="108"/>
      <c r="FZ93" s="108"/>
      <c r="GA93" s="108"/>
      <c r="GB93" s="108"/>
      <c r="GC93" s="108"/>
      <c r="GD93" s="108"/>
      <c r="GE93" s="108"/>
      <c r="GF93" s="108"/>
      <c r="GG93" s="108"/>
      <c r="GH93" s="108"/>
      <c r="GI93" s="108"/>
      <c r="GJ93" s="108"/>
      <c r="GK93" s="108"/>
      <c r="GL93" s="108"/>
      <c r="GM93" s="108"/>
      <c r="GN93" s="108"/>
      <c r="GO93" s="108"/>
      <c r="GP93" s="108"/>
      <c r="GQ93" s="108"/>
      <c r="GR93" s="108"/>
      <c r="GS93" s="108"/>
      <c r="GT93" s="108"/>
      <c r="GU93" s="108"/>
      <c r="GV93" s="108"/>
      <c r="GW93" s="108"/>
      <c r="GX93" s="108"/>
      <c r="GY93" s="108"/>
      <c r="GZ93" s="108"/>
      <c r="HA93" s="108"/>
      <c r="HB93" s="108"/>
      <c r="HC93" s="108"/>
      <c r="HD93" s="108"/>
      <c r="HE93" s="108"/>
      <c r="HF93" s="108"/>
      <c r="HG93" s="108"/>
      <c r="HH93" s="108"/>
      <c r="HI93" s="108"/>
      <c r="HJ93" s="108"/>
      <c r="HK93" s="108"/>
      <c r="HL93" s="108"/>
      <c r="HM93" s="108"/>
      <c r="HN93" s="108"/>
      <c r="HO93" s="108"/>
      <c r="HP93" s="108"/>
      <c r="HQ93" s="108"/>
      <c r="HR93" s="109"/>
    </row>
    <row r="94" spans="1:226" s="110" customFormat="1" ht="25.5" customHeight="1" x14ac:dyDescent="0.25">
      <c r="A94" s="115">
        <v>1</v>
      </c>
      <c r="B94" s="116" t="s">
        <v>601</v>
      </c>
      <c r="C94" s="103"/>
      <c r="D94" s="103"/>
      <c r="E94" s="104"/>
      <c r="F94" s="103"/>
      <c r="G94" s="117"/>
      <c r="H94" s="118"/>
      <c r="I94" s="119"/>
      <c r="J94" s="119"/>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108"/>
      <c r="CJ94" s="108"/>
      <c r="CK94" s="108"/>
      <c r="CL94" s="108"/>
      <c r="CM94" s="108"/>
      <c r="CN94" s="108"/>
      <c r="CO94" s="108"/>
      <c r="CP94" s="108"/>
      <c r="CQ94" s="108"/>
      <c r="CR94" s="108"/>
      <c r="CS94" s="108"/>
      <c r="CT94" s="108"/>
      <c r="CU94" s="108"/>
      <c r="CV94" s="108"/>
      <c r="CW94" s="108"/>
      <c r="CX94" s="108"/>
      <c r="CY94" s="108"/>
      <c r="CZ94" s="108"/>
      <c r="DA94" s="108"/>
      <c r="DB94" s="108"/>
      <c r="DC94" s="108"/>
      <c r="DD94" s="108"/>
      <c r="DE94" s="108"/>
      <c r="DF94" s="108"/>
      <c r="DG94" s="108"/>
      <c r="DH94" s="108"/>
      <c r="DI94" s="108"/>
      <c r="DJ94" s="108"/>
      <c r="DK94" s="108"/>
      <c r="DL94" s="108"/>
      <c r="DM94" s="108"/>
      <c r="DN94" s="108"/>
      <c r="DO94" s="108"/>
      <c r="DP94" s="108"/>
      <c r="DQ94" s="108"/>
      <c r="DR94" s="108"/>
      <c r="DS94" s="108"/>
      <c r="DT94" s="108"/>
      <c r="DU94" s="108"/>
      <c r="DV94" s="108"/>
      <c r="DW94" s="108"/>
      <c r="DX94" s="108"/>
      <c r="DY94" s="108"/>
      <c r="DZ94" s="108"/>
      <c r="EA94" s="108"/>
      <c r="EB94" s="108"/>
      <c r="EC94" s="108"/>
      <c r="ED94" s="108"/>
      <c r="EE94" s="108"/>
      <c r="EF94" s="108"/>
      <c r="EG94" s="108"/>
      <c r="EH94" s="108"/>
      <c r="EI94" s="108"/>
      <c r="EJ94" s="108"/>
      <c r="EK94" s="108"/>
      <c r="EL94" s="108"/>
      <c r="EM94" s="108"/>
      <c r="EN94" s="108"/>
      <c r="EO94" s="108"/>
      <c r="EP94" s="108"/>
      <c r="EQ94" s="108"/>
      <c r="ER94" s="108"/>
      <c r="ES94" s="108"/>
      <c r="ET94" s="108"/>
      <c r="EU94" s="108"/>
      <c r="EV94" s="108"/>
      <c r="EW94" s="108"/>
      <c r="EX94" s="108"/>
      <c r="EY94" s="108"/>
      <c r="EZ94" s="108"/>
      <c r="FA94" s="108"/>
      <c r="FB94" s="108"/>
      <c r="FC94" s="108"/>
      <c r="FD94" s="108"/>
      <c r="FE94" s="108"/>
      <c r="FF94" s="108"/>
      <c r="FG94" s="108"/>
      <c r="FH94" s="108"/>
      <c r="FI94" s="108"/>
      <c r="FJ94" s="108"/>
      <c r="FK94" s="108"/>
      <c r="FL94" s="108"/>
      <c r="FM94" s="108"/>
      <c r="FN94" s="108"/>
      <c r="FO94" s="108"/>
      <c r="FP94" s="108"/>
      <c r="FQ94" s="108"/>
      <c r="FR94" s="108"/>
      <c r="FS94" s="108"/>
      <c r="FT94" s="108"/>
      <c r="FU94" s="108"/>
      <c r="FV94" s="108"/>
      <c r="FW94" s="108"/>
      <c r="FX94" s="108"/>
      <c r="FY94" s="108"/>
      <c r="FZ94" s="108"/>
      <c r="GA94" s="108"/>
      <c r="GB94" s="108"/>
      <c r="GC94" s="108"/>
      <c r="GD94" s="108"/>
      <c r="GE94" s="108"/>
      <c r="GF94" s="108"/>
      <c r="GG94" s="108"/>
      <c r="GH94" s="108"/>
      <c r="GI94" s="108"/>
      <c r="GJ94" s="108"/>
      <c r="GK94" s="108"/>
      <c r="GL94" s="108"/>
      <c r="GM94" s="108"/>
      <c r="GN94" s="108"/>
      <c r="GO94" s="108"/>
      <c r="GP94" s="108"/>
      <c r="GQ94" s="108"/>
      <c r="GR94" s="108"/>
      <c r="GS94" s="108"/>
      <c r="GT94" s="108"/>
      <c r="GU94" s="108"/>
      <c r="GV94" s="108"/>
      <c r="GW94" s="108"/>
      <c r="GX94" s="108"/>
      <c r="GY94" s="108"/>
      <c r="GZ94" s="108"/>
      <c r="HA94" s="108"/>
      <c r="HB94" s="108"/>
      <c r="HC94" s="108"/>
      <c r="HD94" s="108"/>
      <c r="HE94" s="108"/>
      <c r="HF94" s="108"/>
      <c r="HG94" s="108"/>
      <c r="HH94" s="108"/>
      <c r="HI94" s="108"/>
      <c r="HJ94" s="108"/>
      <c r="HK94" s="108"/>
      <c r="HL94" s="108"/>
      <c r="HM94" s="108"/>
      <c r="HN94" s="108"/>
      <c r="HO94" s="108"/>
      <c r="HP94" s="108"/>
      <c r="HQ94" s="108"/>
      <c r="HR94" s="109"/>
    </row>
    <row r="95" spans="1:226" s="139" customFormat="1" ht="25.5" customHeight="1" x14ac:dyDescent="0.25">
      <c r="A95" s="120" t="s">
        <v>213</v>
      </c>
      <c r="B95" s="137" t="s">
        <v>657</v>
      </c>
      <c r="C95" s="121">
        <v>39.29</v>
      </c>
      <c r="D95" s="122">
        <v>130.96666666666664</v>
      </c>
      <c r="E95" s="123">
        <v>27938</v>
      </c>
      <c r="F95" s="124">
        <v>349.22499999999997</v>
      </c>
      <c r="G95" s="138"/>
      <c r="H95" s="138"/>
      <c r="I95" s="138"/>
      <c r="J95" s="120" t="s">
        <v>205</v>
      </c>
    </row>
    <row r="96" spans="1:226" s="139" customFormat="1" ht="25.5" customHeight="1" x14ac:dyDescent="0.25">
      <c r="A96" s="120" t="s">
        <v>214</v>
      </c>
      <c r="B96" s="137" t="s">
        <v>658</v>
      </c>
      <c r="C96" s="121">
        <v>22.3</v>
      </c>
      <c r="D96" s="122">
        <v>74.333333333333343</v>
      </c>
      <c r="E96" s="123">
        <v>32555</v>
      </c>
      <c r="F96" s="124">
        <v>406.9375</v>
      </c>
      <c r="G96" s="138"/>
      <c r="H96" s="138"/>
      <c r="I96" s="138"/>
      <c r="J96" s="120" t="s">
        <v>205</v>
      </c>
    </row>
    <row r="97" spans="1:226" s="139" customFormat="1" ht="25.5" customHeight="1" x14ac:dyDescent="0.25">
      <c r="A97" s="120" t="s">
        <v>215</v>
      </c>
      <c r="B97" s="137" t="s">
        <v>659</v>
      </c>
      <c r="C97" s="121">
        <v>62.44</v>
      </c>
      <c r="D97" s="122">
        <v>208.13333333333333</v>
      </c>
      <c r="E97" s="123">
        <v>16633</v>
      </c>
      <c r="F97" s="124">
        <v>207.91249999999999</v>
      </c>
      <c r="G97" s="138"/>
      <c r="H97" s="138"/>
      <c r="I97" s="138"/>
      <c r="J97" s="120"/>
    </row>
    <row r="98" spans="1:226" s="139" customFormat="1" ht="25.5" customHeight="1" x14ac:dyDescent="0.25">
      <c r="A98" s="120" t="s">
        <v>216</v>
      </c>
      <c r="B98" s="137" t="s">
        <v>660</v>
      </c>
      <c r="C98" s="121">
        <v>36.53</v>
      </c>
      <c r="D98" s="122">
        <v>121.76666666666667</v>
      </c>
      <c r="E98" s="123">
        <v>28372</v>
      </c>
      <c r="F98" s="124">
        <v>354.65</v>
      </c>
      <c r="G98" s="138"/>
      <c r="H98" s="138"/>
      <c r="I98" s="138"/>
      <c r="J98" s="120" t="s">
        <v>205</v>
      </c>
    </row>
    <row r="99" spans="1:226" s="139" customFormat="1" ht="25.5" customHeight="1" x14ac:dyDescent="0.25">
      <c r="A99" s="120" t="s">
        <v>217</v>
      </c>
      <c r="B99" s="137" t="s">
        <v>661</v>
      </c>
      <c r="C99" s="121">
        <v>41.95</v>
      </c>
      <c r="D99" s="122">
        <v>139.83333333333334</v>
      </c>
      <c r="E99" s="123">
        <v>29168</v>
      </c>
      <c r="F99" s="124">
        <v>364.59999999999997</v>
      </c>
      <c r="G99" s="138"/>
      <c r="H99" s="138"/>
      <c r="I99" s="138"/>
      <c r="J99" s="120" t="s">
        <v>205</v>
      </c>
    </row>
    <row r="100" spans="1:226" s="139" customFormat="1" ht="25.5" customHeight="1" x14ac:dyDescent="0.25">
      <c r="A100" s="120" t="s">
        <v>218</v>
      </c>
      <c r="B100" s="137" t="s">
        <v>662</v>
      </c>
      <c r="C100" s="121">
        <v>57.69</v>
      </c>
      <c r="D100" s="122">
        <v>192.29999999999998</v>
      </c>
      <c r="E100" s="123">
        <v>19049</v>
      </c>
      <c r="F100" s="124">
        <v>238.11249999999998</v>
      </c>
      <c r="G100" s="138"/>
      <c r="H100" s="138"/>
      <c r="I100" s="138"/>
      <c r="J100" s="120" t="s">
        <v>205</v>
      </c>
    </row>
    <row r="101" spans="1:226" s="139" customFormat="1" ht="25.5" customHeight="1" x14ac:dyDescent="0.25">
      <c r="A101" s="120" t="s">
        <v>219</v>
      </c>
      <c r="B101" s="137" t="s">
        <v>663</v>
      </c>
      <c r="C101" s="121">
        <v>25.56</v>
      </c>
      <c r="D101" s="122">
        <v>85.2</v>
      </c>
      <c r="E101" s="123">
        <v>23329</v>
      </c>
      <c r="F101" s="124">
        <v>291.61250000000001</v>
      </c>
      <c r="G101" s="138"/>
      <c r="H101" s="138"/>
      <c r="I101" s="138"/>
      <c r="J101" s="120" t="s">
        <v>205</v>
      </c>
    </row>
    <row r="102" spans="1:226" s="139" customFormat="1" ht="25.5" customHeight="1" x14ac:dyDescent="0.25">
      <c r="A102" s="120" t="s">
        <v>220</v>
      </c>
      <c r="B102" s="137" t="s">
        <v>664</v>
      </c>
      <c r="C102" s="121">
        <v>35.19</v>
      </c>
      <c r="D102" s="122">
        <v>117.29999999999998</v>
      </c>
      <c r="E102" s="123">
        <v>31635</v>
      </c>
      <c r="F102" s="124">
        <v>395.4375</v>
      </c>
      <c r="G102" s="138"/>
      <c r="H102" s="138"/>
      <c r="I102" s="138"/>
      <c r="J102" s="120" t="s">
        <v>205</v>
      </c>
    </row>
    <row r="103" spans="1:226" s="139" customFormat="1" ht="25.5" customHeight="1" x14ac:dyDescent="0.25">
      <c r="A103" s="120" t="s">
        <v>221</v>
      </c>
      <c r="B103" s="137" t="s">
        <v>665</v>
      </c>
      <c r="C103" s="121">
        <v>15.5</v>
      </c>
      <c r="D103" s="122">
        <v>51.666666666666671</v>
      </c>
      <c r="E103" s="123">
        <v>23596</v>
      </c>
      <c r="F103" s="124">
        <v>294.95</v>
      </c>
      <c r="G103" s="138"/>
      <c r="H103" s="138"/>
      <c r="I103" s="138"/>
      <c r="J103" s="120" t="s">
        <v>205</v>
      </c>
    </row>
    <row r="104" spans="1:226" s="139" customFormat="1" ht="25.5" customHeight="1" x14ac:dyDescent="0.25">
      <c r="A104" s="120" t="s">
        <v>456</v>
      </c>
      <c r="B104" s="137" t="s">
        <v>666</v>
      </c>
      <c r="C104" s="121">
        <v>31.93</v>
      </c>
      <c r="D104" s="122">
        <v>106.43333333333334</v>
      </c>
      <c r="E104" s="123">
        <v>13419</v>
      </c>
      <c r="F104" s="124">
        <v>167.73750000000001</v>
      </c>
      <c r="G104" s="138"/>
      <c r="H104" s="138"/>
      <c r="I104" s="138"/>
      <c r="J104" s="120" t="s">
        <v>205</v>
      </c>
    </row>
    <row r="105" spans="1:226" s="139" customFormat="1" ht="25.5" customHeight="1" x14ac:dyDescent="0.25">
      <c r="A105" s="120" t="s">
        <v>457</v>
      </c>
      <c r="B105" s="137" t="s">
        <v>667</v>
      </c>
      <c r="C105" s="121">
        <v>48.13</v>
      </c>
      <c r="D105" s="122">
        <v>160.43333333333334</v>
      </c>
      <c r="E105" s="123">
        <v>12203</v>
      </c>
      <c r="F105" s="124">
        <v>152.53749999999999</v>
      </c>
      <c r="G105" s="138"/>
      <c r="H105" s="138"/>
      <c r="I105" s="138"/>
      <c r="J105" s="120" t="s">
        <v>205</v>
      </c>
    </row>
    <row r="106" spans="1:226" s="139" customFormat="1" ht="25.5" customHeight="1" x14ac:dyDescent="0.25">
      <c r="A106" s="120" t="s">
        <v>458</v>
      </c>
      <c r="B106" s="137" t="s">
        <v>668</v>
      </c>
      <c r="C106" s="121">
        <v>28.44</v>
      </c>
      <c r="D106" s="122">
        <v>203.14285714285717</v>
      </c>
      <c r="E106" s="123">
        <v>36271</v>
      </c>
      <c r="F106" s="124">
        <v>453.38749999999999</v>
      </c>
      <c r="G106" s="138"/>
      <c r="H106" s="138"/>
      <c r="I106" s="138"/>
      <c r="J106" s="120" t="s">
        <v>205</v>
      </c>
    </row>
    <row r="107" spans="1:226" s="139" customFormat="1" ht="25.5" customHeight="1" x14ac:dyDescent="0.25">
      <c r="A107" s="120" t="s">
        <v>459</v>
      </c>
      <c r="B107" s="137" t="s">
        <v>669</v>
      </c>
      <c r="C107" s="121">
        <v>6.42</v>
      </c>
      <c r="D107" s="122">
        <v>45.857142857142854</v>
      </c>
      <c r="E107" s="123">
        <v>24605</v>
      </c>
      <c r="F107" s="124">
        <v>307.5625</v>
      </c>
      <c r="G107" s="138"/>
      <c r="H107" s="138"/>
      <c r="I107" s="138"/>
      <c r="J107" s="120" t="s">
        <v>205</v>
      </c>
    </row>
    <row r="108" spans="1:226" s="110" customFormat="1" ht="25.5" customHeight="1" x14ac:dyDescent="0.25">
      <c r="A108" s="115">
        <v>2</v>
      </c>
      <c r="B108" s="116" t="s">
        <v>589</v>
      </c>
      <c r="C108" s="103">
        <v>0</v>
      </c>
      <c r="D108" s="104"/>
      <c r="E108" s="104">
        <v>0</v>
      </c>
      <c r="F108" s="112"/>
      <c r="G108" s="126"/>
      <c r="H108" s="114"/>
      <c r="I108" s="104"/>
      <c r="J108" s="104"/>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8"/>
      <c r="BM108" s="108"/>
      <c r="BN108" s="108"/>
      <c r="BO108" s="108"/>
      <c r="BP108" s="108"/>
      <c r="BQ108" s="108"/>
      <c r="BR108" s="108"/>
      <c r="BS108" s="108"/>
      <c r="BT108" s="108"/>
      <c r="BU108" s="108"/>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c r="EO108" s="108"/>
      <c r="EP108" s="108"/>
      <c r="EQ108" s="108"/>
      <c r="ER108" s="108"/>
      <c r="ES108" s="108"/>
      <c r="ET108" s="108"/>
      <c r="EU108" s="108"/>
      <c r="EV108" s="108"/>
      <c r="EW108" s="108"/>
      <c r="EX108" s="108"/>
      <c r="EY108" s="108"/>
      <c r="EZ108" s="108"/>
      <c r="FA108" s="108"/>
      <c r="FB108" s="108"/>
      <c r="FC108" s="108"/>
      <c r="FD108" s="108"/>
      <c r="FE108" s="108"/>
      <c r="FF108" s="108"/>
      <c r="FG108" s="108"/>
      <c r="FH108" s="108"/>
      <c r="FI108" s="108"/>
      <c r="FJ108" s="108"/>
      <c r="FK108" s="108"/>
      <c r="FL108" s="108"/>
      <c r="FM108" s="108"/>
      <c r="FN108" s="108"/>
      <c r="FO108" s="108"/>
      <c r="FP108" s="108"/>
      <c r="FQ108" s="108"/>
      <c r="FR108" s="108"/>
      <c r="FS108" s="108"/>
      <c r="FT108" s="108"/>
      <c r="FU108" s="108"/>
      <c r="FV108" s="108"/>
      <c r="FW108" s="108"/>
      <c r="FX108" s="108"/>
      <c r="FY108" s="108"/>
      <c r="FZ108" s="108"/>
      <c r="GA108" s="108"/>
      <c r="GB108" s="108"/>
      <c r="GC108" s="108"/>
      <c r="GD108" s="108"/>
      <c r="GE108" s="108"/>
      <c r="GF108" s="108"/>
      <c r="GG108" s="108"/>
      <c r="GH108" s="108"/>
      <c r="GI108" s="108"/>
      <c r="GJ108" s="108"/>
      <c r="GK108" s="108"/>
      <c r="GL108" s="108"/>
      <c r="GM108" s="108"/>
      <c r="GN108" s="108"/>
      <c r="GO108" s="108"/>
      <c r="GP108" s="108"/>
      <c r="GQ108" s="108"/>
      <c r="GR108" s="108"/>
      <c r="GS108" s="108"/>
      <c r="GT108" s="108"/>
      <c r="GU108" s="108"/>
      <c r="GV108" s="108"/>
      <c r="GW108" s="108"/>
      <c r="GX108" s="108"/>
      <c r="GY108" s="108"/>
      <c r="GZ108" s="108"/>
      <c r="HA108" s="108"/>
      <c r="HB108" s="108"/>
      <c r="HC108" s="108"/>
      <c r="HD108" s="108"/>
      <c r="HE108" s="108"/>
      <c r="HF108" s="108"/>
      <c r="HG108" s="108"/>
      <c r="HH108" s="108"/>
      <c r="HI108" s="108"/>
      <c r="HJ108" s="108"/>
      <c r="HK108" s="108"/>
      <c r="HL108" s="108"/>
      <c r="HM108" s="108"/>
      <c r="HN108" s="108"/>
      <c r="HO108" s="108"/>
      <c r="HP108" s="108"/>
      <c r="HQ108" s="108"/>
      <c r="HR108" s="109"/>
    </row>
    <row r="109" spans="1:226" s="110" customFormat="1" ht="25.5" customHeight="1" x14ac:dyDescent="0.25">
      <c r="A109" s="115"/>
      <c r="B109" s="128" t="s">
        <v>626</v>
      </c>
      <c r="C109" s="103"/>
      <c r="D109" s="104"/>
      <c r="E109" s="119"/>
      <c r="F109" s="130"/>
      <c r="G109" s="117"/>
      <c r="H109" s="118"/>
      <c r="I109" s="119"/>
      <c r="J109" s="119"/>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c r="BH109" s="108"/>
      <c r="BI109" s="108"/>
      <c r="BJ109" s="108"/>
      <c r="BK109" s="108"/>
      <c r="BL109" s="108"/>
      <c r="BM109" s="108"/>
      <c r="BN109" s="108"/>
      <c r="BO109" s="108"/>
      <c r="BP109" s="108"/>
      <c r="BQ109" s="108"/>
      <c r="BR109" s="108"/>
      <c r="BS109" s="108"/>
      <c r="BT109" s="108"/>
      <c r="BU109" s="108"/>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c r="EO109" s="108"/>
      <c r="EP109" s="108"/>
      <c r="EQ109" s="108"/>
      <c r="ER109" s="108"/>
      <c r="ES109" s="108"/>
      <c r="ET109" s="108"/>
      <c r="EU109" s="108"/>
      <c r="EV109" s="108"/>
      <c r="EW109" s="108"/>
      <c r="EX109" s="108"/>
      <c r="EY109" s="108"/>
      <c r="EZ109" s="108"/>
      <c r="FA109" s="108"/>
      <c r="FB109" s="108"/>
      <c r="FC109" s="108"/>
      <c r="FD109" s="108"/>
      <c r="FE109" s="108"/>
      <c r="FF109" s="108"/>
      <c r="FG109" s="108"/>
      <c r="FH109" s="108"/>
      <c r="FI109" s="108"/>
      <c r="FJ109" s="108"/>
      <c r="FK109" s="108"/>
      <c r="FL109" s="108"/>
      <c r="FM109" s="108"/>
      <c r="FN109" s="108"/>
      <c r="FO109" s="108"/>
      <c r="FP109" s="108"/>
      <c r="FQ109" s="108"/>
      <c r="FR109" s="108"/>
      <c r="FS109" s="108"/>
      <c r="FT109" s="108"/>
      <c r="FU109" s="108"/>
      <c r="FV109" s="108"/>
      <c r="FW109" s="108"/>
      <c r="FX109" s="108"/>
      <c r="FY109" s="108"/>
      <c r="FZ109" s="108"/>
      <c r="GA109" s="108"/>
      <c r="GB109" s="108"/>
      <c r="GC109" s="108"/>
      <c r="GD109" s="108"/>
      <c r="GE109" s="108"/>
      <c r="GF109" s="108"/>
      <c r="GG109" s="108"/>
      <c r="GH109" s="108"/>
      <c r="GI109" s="108"/>
      <c r="GJ109" s="108"/>
      <c r="GK109" s="108"/>
      <c r="GL109" s="108"/>
      <c r="GM109" s="108"/>
      <c r="GN109" s="108"/>
      <c r="GO109" s="108"/>
      <c r="GP109" s="108"/>
      <c r="GQ109" s="108"/>
      <c r="GR109" s="108"/>
      <c r="GS109" s="108"/>
      <c r="GT109" s="108"/>
      <c r="GU109" s="108"/>
      <c r="GV109" s="108"/>
      <c r="GW109" s="108"/>
      <c r="GX109" s="108"/>
      <c r="GY109" s="108"/>
      <c r="GZ109" s="108"/>
      <c r="HA109" s="108"/>
      <c r="HB109" s="108"/>
      <c r="HC109" s="108"/>
      <c r="HD109" s="108"/>
      <c r="HE109" s="108"/>
      <c r="HF109" s="108"/>
      <c r="HG109" s="108"/>
      <c r="HH109" s="108"/>
      <c r="HI109" s="108"/>
      <c r="HJ109" s="108"/>
      <c r="HK109" s="108"/>
      <c r="HL109" s="108"/>
      <c r="HM109" s="108"/>
      <c r="HN109" s="108"/>
      <c r="HO109" s="108"/>
      <c r="HP109" s="108"/>
      <c r="HQ109" s="108"/>
      <c r="HR109" s="109"/>
    </row>
    <row r="110" spans="1:226" s="110" customFormat="1" ht="25.5" customHeight="1" x14ac:dyDescent="0.25">
      <c r="A110" s="101" t="s">
        <v>121</v>
      </c>
      <c r="B110" s="111" t="s">
        <v>670</v>
      </c>
      <c r="C110" s="103"/>
      <c r="D110" s="104"/>
      <c r="E110" s="104"/>
      <c r="F110" s="112"/>
      <c r="G110" s="126"/>
      <c r="H110" s="114"/>
      <c r="I110" s="104"/>
      <c r="J110" s="104"/>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c r="BH110" s="108"/>
      <c r="BI110" s="108"/>
      <c r="BJ110" s="108"/>
      <c r="BK110" s="108"/>
      <c r="BL110" s="108"/>
      <c r="BM110" s="108"/>
      <c r="BN110" s="108"/>
      <c r="BO110" s="108"/>
      <c r="BP110" s="108"/>
      <c r="BQ110" s="108"/>
      <c r="BR110" s="108"/>
      <c r="BS110" s="108"/>
      <c r="BT110" s="108"/>
      <c r="BU110" s="108"/>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c r="EO110" s="108"/>
      <c r="EP110" s="108"/>
      <c r="EQ110" s="108"/>
      <c r="ER110" s="108"/>
      <c r="ES110" s="108"/>
      <c r="ET110" s="108"/>
      <c r="EU110" s="108"/>
      <c r="EV110" s="108"/>
      <c r="EW110" s="108"/>
      <c r="EX110" s="108"/>
      <c r="EY110" s="108"/>
      <c r="EZ110" s="108"/>
      <c r="FA110" s="108"/>
      <c r="FB110" s="108"/>
      <c r="FC110" s="108"/>
      <c r="FD110" s="108"/>
      <c r="FE110" s="108"/>
      <c r="FF110" s="108"/>
      <c r="FG110" s="108"/>
      <c r="FH110" s="108"/>
      <c r="FI110" s="108"/>
      <c r="FJ110" s="108"/>
      <c r="FK110" s="108"/>
      <c r="FL110" s="108"/>
      <c r="FM110" s="108"/>
      <c r="FN110" s="108"/>
      <c r="FO110" s="108"/>
      <c r="FP110" s="108"/>
      <c r="FQ110" s="108"/>
      <c r="FR110" s="108"/>
      <c r="FS110" s="108"/>
      <c r="FT110" s="108"/>
      <c r="FU110" s="108"/>
      <c r="FV110" s="108"/>
      <c r="FW110" s="108"/>
      <c r="FX110" s="108"/>
      <c r="FY110" s="108"/>
      <c r="FZ110" s="108"/>
      <c r="GA110" s="108"/>
      <c r="GB110" s="108"/>
      <c r="GC110" s="108"/>
      <c r="GD110" s="108"/>
      <c r="GE110" s="108"/>
      <c r="GF110" s="108"/>
      <c r="GG110" s="108"/>
      <c r="GH110" s="108"/>
      <c r="GI110" s="108"/>
      <c r="GJ110" s="108"/>
      <c r="GK110" s="108"/>
      <c r="GL110" s="108"/>
      <c r="GM110" s="108"/>
      <c r="GN110" s="108"/>
      <c r="GO110" s="108"/>
      <c r="GP110" s="108"/>
      <c r="GQ110" s="108"/>
      <c r="GR110" s="108"/>
      <c r="GS110" s="108"/>
      <c r="GT110" s="108"/>
      <c r="GU110" s="108"/>
      <c r="GV110" s="108"/>
      <c r="GW110" s="108"/>
      <c r="GX110" s="108"/>
      <c r="GY110" s="108"/>
      <c r="GZ110" s="108"/>
      <c r="HA110" s="108"/>
      <c r="HB110" s="108"/>
      <c r="HC110" s="108"/>
      <c r="HD110" s="108"/>
      <c r="HE110" s="108"/>
      <c r="HF110" s="108"/>
      <c r="HG110" s="108"/>
      <c r="HH110" s="108"/>
      <c r="HI110" s="108"/>
      <c r="HJ110" s="108"/>
      <c r="HK110" s="108"/>
      <c r="HL110" s="108"/>
      <c r="HM110" s="108"/>
      <c r="HN110" s="108"/>
      <c r="HO110" s="108"/>
      <c r="HP110" s="108"/>
      <c r="HQ110" s="108"/>
      <c r="HR110" s="109"/>
    </row>
    <row r="111" spans="1:226" s="110" customFormat="1" ht="25.5" customHeight="1" x14ac:dyDescent="0.25">
      <c r="A111" s="115">
        <v>1</v>
      </c>
      <c r="B111" s="116" t="s">
        <v>601</v>
      </c>
      <c r="C111" s="103"/>
      <c r="D111" s="103"/>
      <c r="E111" s="104"/>
      <c r="F111" s="103"/>
      <c r="G111" s="117"/>
      <c r="H111" s="118"/>
      <c r="I111" s="119"/>
      <c r="J111" s="119"/>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c r="BH111" s="108"/>
      <c r="BI111" s="108"/>
      <c r="BJ111" s="108"/>
      <c r="BK111" s="108"/>
      <c r="BL111" s="108"/>
      <c r="BM111" s="108"/>
      <c r="BN111" s="108"/>
      <c r="BO111" s="108"/>
      <c r="BP111" s="108"/>
      <c r="BQ111" s="108"/>
      <c r="BR111" s="108"/>
      <c r="BS111" s="108"/>
      <c r="BT111" s="108"/>
      <c r="BU111" s="108"/>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c r="EO111" s="108"/>
      <c r="EP111" s="108"/>
      <c r="EQ111" s="108"/>
      <c r="ER111" s="108"/>
      <c r="ES111" s="108"/>
      <c r="ET111" s="108"/>
      <c r="EU111" s="108"/>
      <c r="EV111" s="108"/>
      <c r="EW111" s="108"/>
      <c r="EX111" s="108"/>
      <c r="EY111" s="108"/>
      <c r="EZ111" s="108"/>
      <c r="FA111" s="108"/>
      <c r="FB111" s="108"/>
      <c r="FC111" s="108"/>
      <c r="FD111" s="108"/>
      <c r="FE111" s="108"/>
      <c r="FF111" s="108"/>
      <c r="FG111" s="108"/>
      <c r="FH111" s="108"/>
      <c r="FI111" s="108"/>
      <c r="FJ111" s="108"/>
      <c r="FK111" s="108"/>
      <c r="FL111" s="108"/>
      <c r="FM111" s="108"/>
      <c r="FN111" s="108"/>
      <c r="FO111" s="108"/>
      <c r="FP111" s="108"/>
      <c r="FQ111" s="108"/>
      <c r="FR111" s="108"/>
      <c r="FS111" s="108"/>
      <c r="FT111" s="108"/>
      <c r="FU111" s="108"/>
      <c r="FV111" s="108"/>
      <c r="FW111" s="108"/>
      <c r="FX111" s="108"/>
      <c r="FY111" s="108"/>
      <c r="FZ111" s="108"/>
      <c r="GA111" s="108"/>
      <c r="GB111" s="108"/>
      <c r="GC111" s="108"/>
      <c r="GD111" s="108"/>
      <c r="GE111" s="108"/>
      <c r="GF111" s="108"/>
      <c r="GG111" s="108"/>
      <c r="GH111" s="108"/>
      <c r="GI111" s="108"/>
      <c r="GJ111" s="108"/>
      <c r="GK111" s="108"/>
      <c r="GL111" s="108"/>
      <c r="GM111" s="108"/>
      <c r="GN111" s="108"/>
      <c r="GO111" s="108"/>
      <c r="GP111" s="108"/>
      <c r="GQ111" s="108"/>
      <c r="GR111" s="108"/>
      <c r="GS111" s="108"/>
      <c r="GT111" s="108"/>
      <c r="GU111" s="108"/>
      <c r="GV111" s="108"/>
      <c r="GW111" s="108"/>
      <c r="GX111" s="108"/>
      <c r="GY111" s="108"/>
      <c r="GZ111" s="108"/>
      <c r="HA111" s="108"/>
      <c r="HB111" s="108"/>
      <c r="HC111" s="108"/>
      <c r="HD111" s="108"/>
      <c r="HE111" s="108"/>
      <c r="HF111" s="108"/>
      <c r="HG111" s="108"/>
      <c r="HH111" s="108"/>
      <c r="HI111" s="108"/>
      <c r="HJ111" s="108"/>
      <c r="HK111" s="108"/>
      <c r="HL111" s="108"/>
      <c r="HM111" s="108"/>
      <c r="HN111" s="108"/>
      <c r="HO111" s="108"/>
      <c r="HP111" s="108"/>
      <c r="HQ111" s="108"/>
      <c r="HR111" s="109"/>
    </row>
    <row r="112" spans="1:226" s="139" customFormat="1" ht="25.5" customHeight="1" x14ac:dyDescent="0.25">
      <c r="A112" s="120" t="s">
        <v>213</v>
      </c>
      <c r="B112" s="137" t="s">
        <v>671</v>
      </c>
      <c r="C112" s="121">
        <v>32.229999999999997</v>
      </c>
      <c r="D112" s="122">
        <v>107.43333333333331</v>
      </c>
      <c r="E112" s="123">
        <v>5369</v>
      </c>
      <c r="F112" s="124">
        <v>67.112499999999997</v>
      </c>
      <c r="G112" s="140" t="s">
        <v>205</v>
      </c>
      <c r="H112" s="138"/>
      <c r="I112" s="138"/>
      <c r="J112" s="120" t="s">
        <v>205</v>
      </c>
    </row>
    <row r="113" spans="1:226" s="139" customFormat="1" ht="25.5" customHeight="1" x14ac:dyDescent="0.25">
      <c r="A113" s="120" t="s">
        <v>214</v>
      </c>
      <c r="B113" s="137" t="s">
        <v>672</v>
      </c>
      <c r="C113" s="121">
        <v>42.29</v>
      </c>
      <c r="D113" s="122">
        <v>140.96666666666667</v>
      </c>
      <c r="E113" s="123">
        <v>14717</v>
      </c>
      <c r="F113" s="124">
        <v>183.96250000000001</v>
      </c>
      <c r="G113" s="140" t="s">
        <v>205</v>
      </c>
      <c r="H113" s="138"/>
      <c r="I113" s="138"/>
      <c r="J113" s="120" t="s">
        <v>205</v>
      </c>
    </row>
    <row r="114" spans="1:226" s="139" customFormat="1" ht="25.5" customHeight="1" x14ac:dyDescent="0.25">
      <c r="A114" s="120" t="s">
        <v>215</v>
      </c>
      <c r="B114" s="137" t="s">
        <v>673</v>
      </c>
      <c r="C114" s="121">
        <v>27.16</v>
      </c>
      <c r="D114" s="122">
        <v>90.533333333333331</v>
      </c>
      <c r="E114" s="123">
        <v>12156</v>
      </c>
      <c r="F114" s="124">
        <v>151.95000000000002</v>
      </c>
      <c r="G114" s="140" t="s">
        <v>205</v>
      </c>
      <c r="H114" s="138"/>
      <c r="I114" s="138"/>
      <c r="J114" s="120" t="s">
        <v>205</v>
      </c>
    </row>
    <row r="115" spans="1:226" s="139" customFormat="1" ht="25.5" customHeight="1" x14ac:dyDescent="0.25">
      <c r="A115" s="120" t="s">
        <v>216</v>
      </c>
      <c r="B115" s="137" t="s">
        <v>674</v>
      </c>
      <c r="C115" s="121">
        <v>24.85</v>
      </c>
      <c r="D115" s="122">
        <v>82.833333333333343</v>
      </c>
      <c r="E115" s="123">
        <v>13083</v>
      </c>
      <c r="F115" s="124">
        <v>163.53749999999999</v>
      </c>
      <c r="G115" s="140" t="s">
        <v>205</v>
      </c>
      <c r="H115" s="138"/>
      <c r="I115" s="138"/>
      <c r="J115" s="120" t="s">
        <v>205</v>
      </c>
    </row>
    <row r="116" spans="1:226" s="139" customFormat="1" ht="25.5" customHeight="1" x14ac:dyDescent="0.25">
      <c r="A116" s="120" t="s">
        <v>217</v>
      </c>
      <c r="B116" s="137" t="s">
        <v>675</v>
      </c>
      <c r="C116" s="121">
        <v>29.26</v>
      </c>
      <c r="D116" s="122">
        <v>97.533333333333331</v>
      </c>
      <c r="E116" s="123">
        <v>12331</v>
      </c>
      <c r="F116" s="124">
        <v>154.13749999999999</v>
      </c>
      <c r="G116" s="140" t="s">
        <v>205</v>
      </c>
      <c r="H116" s="138"/>
      <c r="I116" s="138"/>
      <c r="J116" s="120" t="s">
        <v>205</v>
      </c>
    </row>
    <row r="117" spans="1:226" s="139" customFormat="1" ht="25.5" customHeight="1" x14ac:dyDescent="0.25">
      <c r="A117" s="120" t="s">
        <v>218</v>
      </c>
      <c r="B117" s="137" t="s">
        <v>676</v>
      </c>
      <c r="C117" s="121">
        <v>30.62</v>
      </c>
      <c r="D117" s="122">
        <v>102.06666666666666</v>
      </c>
      <c r="E117" s="123">
        <v>8467</v>
      </c>
      <c r="F117" s="124">
        <v>105.83750000000001</v>
      </c>
      <c r="G117" s="140">
        <v>0</v>
      </c>
      <c r="H117" s="138"/>
      <c r="I117" s="138"/>
      <c r="J117" s="120" t="s">
        <v>205</v>
      </c>
    </row>
    <row r="118" spans="1:226" s="139" customFormat="1" ht="25.5" customHeight="1" x14ac:dyDescent="0.25">
      <c r="A118" s="120" t="s">
        <v>219</v>
      </c>
      <c r="B118" s="137" t="s">
        <v>677</v>
      </c>
      <c r="C118" s="121">
        <v>53.56</v>
      </c>
      <c r="D118" s="122">
        <v>178.53333333333333</v>
      </c>
      <c r="E118" s="123">
        <v>16717</v>
      </c>
      <c r="F118" s="124">
        <v>208.96249999999998</v>
      </c>
      <c r="G118" s="140" t="s">
        <v>205</v>
      </c>
      <c r="H118" s="138"/>
      <c r="I118" s="138"/>
      <c r="J118" s="120" t="s">
        <v>205</v>
      </c>
    </row>
    <row r="119" spans="1:226" s="110" customFormat="1" ht="25.5" customHeight="1" x14ac:dyDescent="0.25">
      <c r="A119" s="115">
        <v>2</v>
      </c>
      <c r="B119" s="116" t="s">
        <v>589</v>
      </c>
      <c r="C119" s="103"/>
      <c r="D119" s="104"/>
      <c r="E119" s="104"/>
      <c r="F119" s="112"/>
      <c r="G119" s="126"/>
      <c r="H119" s="114"/>
      <c r="I119" s="104"/>
      <c r="J119" s="104"/>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c r="BS119" s="108"/>
      <c r="BT119" s="108"/>
      <c r="BU119" s="108"/>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08"/>
      <c r="DK119" s="108"/>
      <c r="DL119" s="108"/>
      <c r="DM119" s="108"/>
      <c r="DN119" s="108"/>
      <c r="DO119" s="108"/>
      <c r="DP119" s="108"/>
      <c r="DQ119" s="108"/>
      <c r="DR119" s="108"/>
      <c r="DS119" s="108"/>
      <c r="DT119" s="108"/>
      <c r="DU119" s="108"/>
      <c r="DV119" s="108"/>
      <c r="DW119" s="108"/>
      <c r="DX119" s="108"/>
      <c r="DY119" s="108"/>
      <c r="DZ119" s="108"/>
      <c r="EA119" s="108"/>
      <c r="EB119" s="108"/>
      <c r="EC119" s="108"/>
      <c r="ED119" s="108"/>
      <c r="EE119" s="108"/>
      <c r="EF119" s="108"/>
      <c r="EG119" s="108"/>
      <c r="EH119" s="108"/>
      <c r="EI119" s="108"/>
      <c r="EJ119" s="108"/>
      <c r="EK119" s="108"/>
      <c r="EL119" s="108"/>
      <c r="EM119" s="108"/>
      <c r="EN119" s="108"/>
      <c r="EO119" s="108"/>
      <c r="EP119" s="108"/>
      <c r="EQ119" s="108"/>
      <c r="ER119" s="108"/>
      <c r="ES119" s="108"/>
      <c r="ET119" s="108"/>
      <c r="EU119" s="108"/>
      <c r="EV119" s="108"/>
      <c r="EW119" s="108"/>
      <c r="EX119" s="108"/>
      <c r="EY119" s="108"/>
      <c r="EZ119" s="108"/>
      <c r="FA119" s="108"/>
      <c r="FB119" s="108"/>
      <c r="FC119" s="108"/>
      <c r="FD119" s="108"/>
      <c r="FE119" s="108"/>
      <c r="FF119" s="108"/>
      <c r="FG119" s="108"/>
      <c r="FH119" s="108"/>
      <c r="FI119" s="108"/>
      <c r="FJ119" s="108"/>
      <c r="FK119" s="108"/>
      <c r="FL119" s="108"/>
      <c r="FM119" s="108"/>
      <c r="FN119" s="108"/>
      <c r="FO119" s="108"/>
      <c r="FP119" s="108"/>
      <c r="FQ119" s="108"/>
      <c r="FR119" s="108"/>
      <c r="FS119" s="108"/>
      <c r="FT119" s="108"/>
      <c r="FU119" s="108"/>
      <c r="FV119" s="108"/>
      <c r="FW119" s="108"/>
      <c r="FX119" s="108"/>
      <c r="FY119" s="108"/>
      <c r="FZ119" s="108"/>
      <c r="GA119" s="108"/>
      <c r="GB119" s="108"/>
      <c r="GC119" s="108"/>
      <c r="GD119" s="108"/>
      <c r="GE119" s="108"/>
      <c r="GF119" s="108"/>
      <c r="GG119" s="108"/>
      <c r="GH119" s="108"/>
      <c r="GI119" s="108"/>
      <c r="GJ119" s="108"/>
      <c r="GK119" s="108"/>
      <c r="GL119" s="108"/>
      <c r="GM119" s="108"/>
      <c r="GN119" s="108"/>
      <c r="GO119" s="108"/>
      <c r="GP119" s="108"/>
      <c r="GQ119" s="108"/>
      <c r="GR119" s="108"/>
      <c r="GS119" s="108"/>
      <c r="GT119" s="108"/>
      <c r="GU119" s="108"/>
      <c r="GV119" s="108"/>
      <c r="GW119" s="108"/>
      <c r="GX119" s="108"/>
      <c r="GY119" s="108"/>
      <c r="GZ119" s="108"/>
      <c r="HA119" s="108"/>
      <c r="HB119" s="108"/>
      <c r="HC119" s="108"/>
      <c r="HD119" s="108"/>
      <c r="HE119" s="108"/>
      <c r="HF119" s="108"/>
      <c r="HG119" s="108"/>
      <c r="HH119" s="108"/>
      <c r="HI119" s="108"/>
      <c r="HJ119" s="108"/>
      <c r="HK119" s="108"/>
      <c r="HL119" s="108"/>
      <c r="HM119" s="108"/>
      <c r="HN119" s="108"/>
      <c r="HO119" s="108"/>
      <c r="HP119" s="108"/>
      <c r="HQ119" s="108"/>
      <c r="HR119" s="109"/>
    </row>
    <row r="120" spans="1:226" s="139" customFormat="1" ht="25.5" customHeight="1" x14ac:dyDescent="0.25">
      <c r="A120" s="120" t="s">
        <v>225</v>
      </c>
      <c r="B120" s="137" t="s">
        <v>678</v>
      </c>
      <c r="C120" s="121">
        <v>19.12</v>
      </c>
      <c r="D120" s="122">
        <v>347.63636363636363</v>
      </c>
      <c r="E120" s="123">
        <v>8771</v>
      </c>
      <c r="F120" s="124">
        <v>125.29999999999998</v>
      </c>
      <c r="G120" s="140" t="s">
        <v>205</v>
      </c>
      <c r="H120" s="138"/>
      <c r="I120" s="138"/>
      <c r="J120" s="120" t="s">
        <v>205</v>
      </c>
    </row>
    <row r="121" spans="1:226" s="139" customFormat="1" ht="25.5" customHeight="1" x14ac:dyDescent="0.25">
      <c r="A121" s="120" t="s">
        <v>222</v>
      </c>
      <c r="B121" s="137" t="s">
        <v>679</v>
      </c>
      <c r="C121" s="121">
        <v>6.09</v>
      </c>
      <c r="D121" s="122">
        <v>110.72727272727272</v>
      </c>
      <c r="E121" s="123">
        <v>14873</v>
      </c>
      <c r="F121" s="124">
        <v>212.47142857142856</v>
      </c>
      <c r="G121" s="140" t="s">
        <v>205</v>
      </c>
      <c r="H121" s="138"/>
      <c r="I121" s="138"/>
      <c r="J121" s="120" t="s">
        <v>205</v>
      </c>
    </row>
    <row r="122" spans="1:226" s="139" customFormat="1" ht="25.5" customHeight="1" x14ac:dyDescent="0.25">
      <c r="A122" s="120" t="s">
        <v>447</v>
      </c>
      <c r="B122" s="137" t="s">
        <v>680</v>
      </c>
      <c r="C122" s="121">
        <v>24.15</v>
      </c>
      <c r="D122" s="122">
        <v>439.09090909090907</v>
      </c>
      <c r="E122" s="123">
        <v>9401</v>
      </c>
      <c r="F122" s="124">
        <v>134.30000000000001</v>
      </c>
      <c r="G122" s="140" t="s">
        <v>205</v>
      </c>
      <c r="H122" s="138"/>
      <c r="I122" s="138"/>
      <c r="J122" s="120" t="s">
        <v>205</v>
      </c>
    </row>
    <row r="123" spans="1:226" s="139" customFormat="1" ht="25.5" customHeight="1" x14ac:dyDescent="0.25">
      <c r="A123" s="120" t="s">
        <v>448</v>
      </c>
      <c r="B123" s="137" t="s">
        <v>681</v>
      </c>
      <c r="C123" s="121">
        <v>21.56</v>
      </c>
      <c r="D123" s="122">
        <v>392</v>
      </c>
      <c r="E123" s="123">
        <v>11001</v>
      </c>
      <c r="F123" s="124">
        <v>157.15714285714287</v>
      </c>
      <c r="G123" s="140" t="s">
        <v>205</v>
      </c>
      <c r="H123" s="138"/>
      <c r="I123" s="138"/>
      <c r="J123" s="120" t="s">
        <v>205</v>
      </c>
    </row>
    <row r="124" spans="1:226" s="139" customFormat="1" ht="25.5" customHeight="1" x14ac:dyDescent="0.25">
      <c r="A124" s="120" t="s">
        <v>449</v>
      </c>
      <c r="B124" s="137" t="s">
        <v>682</v>
      </c>
      <c r="C124" s="121">
        <v>21.78</v>
      </c>
      <c r="D124" s="122">
        <v>396.00000000000006</v>
      </c>
      <c r="E124" s="123">
        <v>18495</v>
      </c>
      <c r="F124" s="124">
        <v>264.21428571428572</v>
      </c>
      <c r="G124" s="140" t="s">
        <v>205</v>
      </c>
      <c r="H124" s="138"/>
      <c r="I124" s="138"/>
      <c r="J124" s="120" t="s">
        <v>205</v>
      </c>
    </row>
    <row r="125" spans="1:226" s="139" customFormat="1" ht="25.5" customHeight="1" x14ac:dyDescent="0.25">
      <c r="A125" s="120" t="s">
        <v>450</v>
      </c>
      <c r="B125" s="137" t="s">
        <v>683</v>
      </c>
      <c r="C125" s="121">
        <v>6.71</v>
      </c>
      <c r="D125" s="122">
        <v>122</v>
      </c>
      <c r="E125" s="123">
        <v>9205</v>
      </c>
      <c r="F125" s="124">
        <v>131.5</v>
      </c>
      <c r="G125" s="140" t="s">
        <v>205</v>
      </c>
      <c r="H125" s="138"/>
      <c r="I125" s="138"/>
      <c r="J125" s="120" t="s">
        <v>205</v>
      </c>
    </row>
    <row r="126" spans="1:226" s="139" customFormat="1" ht="25.5" customHeight="1" x14ac:dyDescent="0.25">
      <c r="A126" s="120" t="s">
        <v>451</v>
      </c>
      <c r="B126" s="137" t="s">
        <v>684</v>
      </c>
      <c r="C126" s="121">
        <v>15.2</v>
      </c>
      <c r="D126" s="122">
        <v>276.36363636363637</v>
      </c>
      <c r="E126" s="123">
        <v>6865</v>
      </c>
      <c r="F126" s="124">
        <v>98.071428571428569</v>
      </c>
      <c r="G126" s="140"/>
      <c r="H126" s="138"/>
      <c r="I126" s="138"/>
      <c r="J126" s="120" t="s">
        <v>205</v>
      </c>
    </row>
    <row r="127" spans="1:226" s="110" customFormat="1" ht="25.5" customHeight="1" x14ac:dyDescent="0.25">
      <c r="A127" s="101" t="s">
        <v>137</v>
      </c>
      <c r="B127" s="111" t="s">
        <v>685</v>
      </c>
      <c r="C127" s="103"/>
      <c r="D127" s="104"/>
      <c r="E127" s="104"/>
      <c r="F127" s="112"/>
      <c r="G127" s="126"/>
      <c r="H127" s="114"/>
      <c r="I127" s="104"/>
      <c r="J127" s="104"/>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c r="BY127" s="108"/>
      <c r="BZ127" s="108"/>
      <c r="CA127" s="108"/>
      <c r="CB127" s="108"/>
      <c r="CC127" s="108"/>
      <c r="CD127" s="108"/>
      <c r="CE127" s="108"/>
      <c r="CF127" s="108"/>
      <c r="CG127" s="108"/>
      <c r="CH127" s="108"/>
      <c r="CI127" s="108"/>
      <c r="CJ127" s="108"/>
      <c r="CK127" s="108"/>
      <c r="CL127" s="108"/>
      <c r="CM127" s="108"/>
      <c r="CN127" s="108"/>
      <c r="CO127" s="108"/>
      <c r="CP127" s="108"/>
      <c r="CQ127" s="108"/>
      <c r="CR127" s="108"/>
      <c r="CS127" s="108"/>
      <c r="CT127" s="108"/>
      <c r="CU127" s="108"/>
      <c r="CV127" s="108"/>
      <c r="CW127" s="108"/>
      <c r="CX127" s="108"/>
      <c r="CY127" s="108"/>
      <c r="CZ127" s="108"/>
      <c r="DA127" s="108"/>
      <c r="DB127" s="108"/>
      <c r="DC127" s="108"/>
      <c r="DD127" s="108"/>
      <c r="DE127" s="108"/>
      <c r="DF127" s="108"/>
      <c r="DG127" s="108"/>
      <c r="DH127" s="108"/>
      <c r="DI127" s="108"/>
      <c r="DJ127" s="108"/>
      <c r="DK127" s="108"/>
      <c r="DL127" s="108"/>
      <c r="DM127" s="108"/>
      <c r="DN127" s="108"/>
      <c r="DO127" s="108"/>
      <c r="DP127" s="108"/>
      <c r="DQ127" s="108"/>
      <c r="DR127" s="108"/>
      <c r="DS127" s="108"/>
      <c r="DT127" s="108"/>
      <c r="DU127" s="108"/>
      <c r="DV127" s="108"/>
      <c r="DW127" s="108"/>
      <c r="DX127" s="108"/>
      <c r="DY127" s="108"/>
      <c r="DZ127" s="108"/>
      <c r="EA127" s="108"/>
      <c r="EB127" s="108"/>
      <c r="EC127" s="108"/>
      <c r="ED127" s="108"/>
      <c r="EE127" s="108"/>
      <c r="EF127" s="108"/>
      <c r="EG127" s="108"/>
      <c r="EH127" s="108"/>
      <c r="EI127" s="108"/>
      <c r="EJ127" s="108"/>
      <c r="EK127" s="108"/>
      <c r="EL127" s="108"/>
      <c r="EM127" s="108"/>
      <c r="EN127" s="108"/>
      <c r="EO127" s="108"/>
      <c r="EP127" s="108"/>
      <c r="EQ127" s="108"/>
      <c r="ER127" s="108"/>
      <c r="ES127" s="108"/>
      <c r="ET127" s="108"/>
      <c r="EU127" s="108"/>
      <c r="EV127" s="108"/>
      <c r="EW127" s="108"/>
      <c r="EX127" s="108"/>
      <c r="EY127" s="108"/>
      <c r="EZ127" s="108"/>
      <c r="FA127" s="108"/>
      <c r="FB127" s="108"/>
      <c r="FC127" s="108"/>
      <c r="FD127" s="108"/>
      <c r="FE127" s="108"/>
      <c r="FF127" s="108"/>
      <c r="FG127" s="108"/>
      <c r="FH127" s="108"/>
      <c r="FI127" s="108"/>
      <c r="FJ127" s="108"/>
      <c r="FK127" s="108"/>
      <c r="FL127" s="108"/>
      <c r="FM127" s="108"/>
      <c r="FN127" s="108"/>
      <c r="FO127" s="108"/>
      <c r="FP127" s="108"/>
      <c r="FQ127" s="108"/>
      <c r="FR127" s="108"/>
      <c r="FS127" s="108"/>
      <c r="FT127" s="108"/>
      <c r="FU127" s="108"/>
      <c r="FV127" s="108"/>
      <c r="FW127" s="108"/>
      <c r="FX127" s="108"/>
      <c r="FY127" s="108"/>
      <c r="FZ127" s="108"/>
      <c r="GA127" s="108"/>
      <c r="GB127" s="108"/>
      <c r="GC127" s="108"/>
      <c r="GD127" s="108"/>
      <c r="GE127" s="108"/>
      <c r="GF127" s="108"/>
      <c r="GG127" s="108"/>
      <c r="GH127" s="108"/>
      <c r="GI127" s="108"/>
      <c r="GJ127" s="108"/>
      <c r="GK127" s="108"/>
      <c r="GL127" s="108"/>
      <c r="GM127" s="108"/>
      <c r="GN127" s="108"/>
      <c r="GO127" s="108"/>
      <c r="GP127" s="108"/>
      <c r="GQ127" s="108"/>
      <c r="GR127" s="108"/>
      <c r="GS127" s="108"/>
      <c r="GT127" s="108"/>
      <c r="GU127" s="108"/>
      <c r="GV127" s="108"/>
      <c r="GW127" s="108"/>
      <c r="GX127" s="108"/>
      <c r="GY127" s="108"/>
      <c r="GZ127" s="108"/>
      <c r="HA127" s="108"/>
      <c r="HB127" s="108"/>
      <c r="HC127" s="108"/>
      <c r="HD127" s="108"/>
      <c r="HE127" s="108"/>
      <c r="HF127" s="108"/>
      <c r="HG127" s="108"/>
      <c r="HH127" s="108"/>
      <c r="HI127" s="108"/>
      <c r="HJ127" s="108"/>
      <c r="HK127" s="108"/>
      <c r="HL127" s="108"/>
      <c r="HM127" s="108"/>
      <c r="HN127" s="108"/>
      <c r="HO127" s="108"/>
      <c r="HP127" s="108"/>
      <c r="HQ127" s="108"/>
      <c r="HR127" s="109"/>
    </row>
    <row r="128" spans="1:226" s="110" customFormat="1" ht="25.5" customHeight="1" x14ac:dyDescent="0.25">
      <c r="A128" s="115">
        <v>1</v>
      </c>
      <c r="B128" s="116" t="s">
        <v>601</v>
      </c>
      <c r="C128" s="103"/>
      <c r="D128" s="103"/>
      <c r="E128" s="104"/>
      <c r="F128" s="103"/>
      <c r="G128" s="117"/>
      <c r="H128" s="118"/>
      <c r="I128" s="119"/>
      <c r="J128" s="119"/>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c r="BU128" s="108"/>
      <c r="BV128" s="108"/>
      <c r="BW128" s="108"/>
      <c r="BX128" s="108"/>
      <c r="BY128" s="108"/>
      <c r="BZ128" s="108"/>
      <c r="CA128" s="108"/>
      <c r="CB128" s="108"/>
      <c r="CC128" s="108"/>
      <c r="CD128" s="108"/>
      <c r="CE128" s="108"/>
      <c r="CF128" s="108"/>
      <c r="CG128" s="108"/>
      <c r="CH128" s="108"/>
      <c r="CI128" s="108"/>
      <c r="CJ128" s="108"/>
      <c r="CK128" s="108"/>
      <c r="CL128" s="108"/>
      <c r="CM128" s="108"/>
      <c r="CN128" s="108"/>
      <c r="CO128" s="108"/>
      <c r="CP128" s="108"/>
      <c r="CQ128" s="108"/>
      <c r="CR128" s="108"/>
      <c r="CS128" s="108"/>
      <c r="CT128" s="108"/>
      <c r="CU128" s="108"/>
      <c r="CV128" s="108"/>
      <c r="CW128" s="108"/>
      <c r="CX128" s="108"/>
      <c r="CY128" s="108"/>
      <c r="CZ128" s="108"/>
      <c r="DA128" s="108"/>
      <c r="DB128" s="108"/>
      <c r="DC128" s="108"/>
      <c r="DD128" s="108"/>
      <c r="DE128" s="108"/>
      <c r="DF128" s="108"/>
      <c r="DG128" s="108"/>
      <c r="DH128" s="108"/>
      <c r="DI128" s="108"/>
      <c r="DJ128" s="108"/>
      <c r="DK128" s="108"/>
      <c r="DL128" s="108"/>
      <c r="DM128" s="108"/>
      <c r="DN128" s="108"/>
      <c r="DO128" s="108"/>
      <c r="DP128" s="108"/>
      <c r="DQ128" s="108"/>
      <c r="DR128" s="108"/>
      <c r="DS128" s="108"/>
      <c r="DT128" s="108"/>
      <c r="DU128" s="108"/>
      <c r="DV128" s="108"/>
      <c r="DW128" s="108"/>
      <c r="DX128" s="108"/>
      <c r="DY128" s="108"/>
      <c r="DZ128" s="108"/>
      <c r="EA128" s="108"/>
      <c r="EB128" s="108"/>
      <c r="EC128" s="108"/>
      <c r="ED128" s="108"/>
      <c r="EE128" s="108"/>
      <c r="EF128" s="108"/>
      <c r="EG128" s="108"/>
      <c r="EH128" s="108"/>
      <c r="EI128" s="108"/>
      <c r="EJ128" s="108"/>
      <c r="EK128" s="108"/>
      <c r="EL128" s="108"/>
      <c r="EM128" s="108"/>
      <c r="EN128" s="108"/>
      <c r="EO128" s="108"/>
      <c r="EP128" s="108"/>
      <c r="EQ128" s="108"/>
      <c r="ER128" s="108"/>
      <c r="ES128" s="108"/>
      <c r="ET128" s="108"/>
      <c r="EU128" s="108"/>
      <c r="EV128" s="108"/>
      <c r="EW128" s="108"/>
      <c r="EX128" s="108"/>
      <c r="EY128" s="108"/>
      <c r="EZ128" s="108"/>
      <c r="FA128" s="108"/>
      <c r="FB128" s="108"/>
      <c r="FC128" s="108"/>
      <c r="FD128" s="108"/>
      <c r="FE128" s="108"/>
      <c r="FF128" s="108"/>
      <c r="FG128" s="108"/>
      <c r="FH128" s="108"/>
      <c r="FI128" s="108"/>
      <c r="FJ128" s="108"/>
      <c r="FK128" s="108"/>
      <c r="FL128" s="108"/>
      <c r="FM128" s="108"/>
      <c r="FN128" s="108"/>
      <c r="FO128" s="108"/>
      <c r="FP128" s="108"/>
      <c r="FQ128" s="108"/>
      <c r="FR128" s="108"/>
      <c r="FS128" s="108"/>
      <c r="FT128" s="108"/>
      <c r="FU128" s="108"/>
      <c r="FV128" s="108"/>
      <c r="FW128" s="108"/>
      <c r="FX128" s="108"/>
      <c r="FY128" s="108"/>
      <c r="FZ128" s="108"/>
      <c r="GA128" s="108"/>
      <c r="GB128" s="108"/>
      <c r="GC128" s="108"/>
      <c r="GD128" s="108"/>
      <c r="GE128" s="108"/>
      <c r="GF128" s="108"/>
      <c r="GG128" s="108"/>
      <c r="GH128" s="108"/>
      <c r="GI128" s="108"/>
      <c r="GJ128" s="108"/>
      <c r="GK128" s="108"/>
      <c r="GL128" s="108"/>
      <c r="GM128" s="108"/>
      <c r="GN128" s="108"/>
      <c r="GO128" s="108"/>
      <c r="GP128" s="108"/>
      <c r="GQ128" s="108"/>
      <c r="GR128" s="108"/>
      <c r="GS128" s="108"/>
      <c r="GT128" s="108"/>
      <c r="GU128" s="108"/>
      <c r="GV128" s="108"/>
      <c r="GW128" s="108"/>
      <c r="GX128" s="108"/>
      <c r="GY128" s="108"/>
      <c r="GZ128" s="108"/>
      <c r="HA128" s="108"/>
      <c r="HB128" s="108"/>
      <c r="HC128" s="108"/>
      <c r="HD128" s="108"/>
      <c r="HE128" s="108"/>
      <c r="HF128" s="108"/>
      <c r="HG128" s="108"/>
      <c r="HH128" s="108"/>
      <c r="HI128" s="108"/>
      <c r="HJ128" s="108"/>
      <c r="HK128" s="108"/>
      <c r="HL128" s="108"/>
      <c r="HM128" s="108"/>
      <c r="HN128" s="108"/>
      <c r="HO128" s="108"/>
      <c r="HP128" s="108"/>
      <c r="HQ128" s="108"/>
      <c r="HR128" s="109"/>
    </row>
    <row r="129" spans="1:226" s="110" customFormat="1" ht="25.5" customHeight="1" x14ac:dyDescent="0.25">
      <c r="A129" s="120" t="s">
        <v>213</v>
      </c>
      <c r="B129" s="128" t="s">
        <v>686</v>
      </c>
      <c r="C129" s="121">
        <v>26.78</v>
      </c>
      <c r="D129" s="122">
        <v>53.560000000000009</v>
      </c>
      <c r="E129" s="123">
        <v>8359</v>
      </c>
      <c r="F129" s="124">
        <v>167.18</v>
      </c>
      <c r="G129" s="140" t="s">
        <v>205</v>
      </c>
      <c r="H129" s="118"/>
      <c r="I129" s="119"/>
      <c r="J129" s="129" t="s">
        <v>205</v>
      </c>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8"/>
      <c r="BH129" s="108"/>
      <c r="BI129" s="108"/>
      <c r="BJ129" s="108"/>
      <c r="BK129" s="108"/>
      <c r="BL129" s="108"/>
      <c r="BM129" s="108"/>
      <c r="BN129" s="108"/>
      <c r="BO129" s="108"/>
      <c r="BP129" s="108"/>
      <c r="BQ129" s="108"/>
      <c r="BR129" s="108"/>
      <c r="BS129" s="108"/>
      <c r="BT129" s="108"/>
      <c r="BU129" s="108"/>
      <c r="BV129" s="108"/>
      <c r="BW129" s="108"/>
      <c r="BX129" s="108"/>
      <c r="BY129" s="108"/>
      <c r="BZ129" s="108"/>
      <c r="CA129" s="108"/>
      <c r="CB129" s="108"/>
      <c r="CC129" s="108"/>
      <c r="CD129" s="108"/>
      <c r="CE129" s="108"/>
      <c r="CF129" s="108"/>
      <c r="CG129" s="108"/>
      <c r="CH129" s="108"/>
      <c r="CI129" s="108"/>
      <c r="CJ129" s="108"/>
      <c r="CK129" s="108"/>
      <c r="CL129" s="108"/>
      <c r="CM129" s="108"/>
      <c r="CN129" s="108"/>
      <c r="CO129" s="108"/>
      <c r="CP129" s="108"/>
      <c r="CQ129" s="108"/>
      <c r="CR129" s="108"/>
      <c r="CS129" s="108"/>
      <c r="CT129" s="108"/>
      <c r="CU129" s="108"/>
      <c r="CV129" s="108"/>
      <c r="CW129" s="108"/>
      <c r="CX129" s="108"/>
      <c r="CY129" s="108"/>
      <c r="CZ129" s="108"/>
      <c r="DA129" s="108"/>
      <c r="DB129" s="108"/>
      <c r="DC129" s="108"/>
      <c r="DD129" s="108"/>
      <c r="DE129" s="108"/>
      <c r="DF129" s="108"/>
      <c r="DG129" s="108"/>
      <c r="DH129" s="108"/>
      <c r="DI129" s="108"/>
      <c r="DJ129" s="108"/>
      <c r="DK129" s="108"/>
      <c r="DL129" s="108"/>
      <c r="DM129" s="108"/>
      <c r="DN129" s="108"/>
      <c r="DO129" s="108"/>
      <c r="DP129" s="108"/>
      <c r="DQ129" s="108"/>
      <c r="DR129" s="108"/>
      <c r="DS129" s="108"/>
      <c r="DT129" s="108"/>
      <c r="DU129" s="108"/>
      <c r="DV129" s="108"/>
      <c r="DW129" s="108"/>
      <c r="DX129" s="108"/>
      <c r="DY129" s="108"/>
      <c r="DZ129" s="108"/>
      <c r="EA129" s="108"/>
      <c r="EB129" s="108"/>
      <c r="EC129" s="108"/>
      <c r="ED129" s="108"/>
      <c r="EE129" s="108"/>
      <c r="EF129" s="108"/>
      <c r="EG129" s="108"/>
      <c r="EH129" s="108"/>
      <c r="EI129" s="108"/>
      <c r="EJ129" s="108"/>
      <c r="EK129" s="108"/>
      <c r="EL129" s="108"/>
      <c r="EM129" s="108"/>
      <c r="EN129" s="108"/>
      <c r="EO129" s="108"/>
      <c r="EP129" s="108"/>
      <c r="EQ129" s="108"/>
      <c r="ER129" s="108"/>
      <c r="ES129" s="108"/>
      <c r="ET129" s="108"/>
      <c r="EU129" s="108"/>
      <c r="EV129" s="108"/>
      <c r="EW129" s="108"/>
      <c r="EX129" s="108"/>
      <c r="EY129" s="108"/>
      <c r="EZ129" s="108"/>
      <c r="FA129" s="108"/>
      <c r="FB129" s="108"/>
      <c r="FC129" s="108"/>
      <c r="FD129" s="108"/>
      <c r="FE129" s="108"/>
      <c r="FF129" s="108"/>
      <c r="FG129" s="108"/>
      <c r="FH129" s="108"/>
      <c r="FI129" s="108"/>
      <c r="FJ129" s="108"/>
      <c r="FK129" s="108"/>
      <c r="FL129" s="108"/>
      <c r="FM129" s="108"/>
      <c r="FN129" s="108"/>
      <c r="FO129" s="108"/>
      <c r="FP129" s="108"/>
      <c r="FQ129" s="108"/>
      <c r="FR129" s="108"/>
      <c r="FS129" s="108"/>
      <c r="FT129" s="108"/>
      <c r="FU129" s="108"/>
      <c r="FV129" s="108"/>
      <c r="FW129" s="108"/>
      <c r="FX129" s="108"/>
      <c r="FY129" s="108"/>
      <c r="FZ129" s="108"/>
      <c r="GA129" s="108"/>
      <c r="GB129" s="108"/>
      <c r="GC129" s="108"/>
      <c r="GD129" s="108"/>
      <c r="GE129" s="108"/>
      <c r="GF129" s="108"/>
      <c r="GG129" s="108"/>
      <c r="GH129" s="108"/>
      <c r="GI129" s="108"/>
      <c r="GJ129" s="108"/>
      <c r="GK129" s="108"/>
      <c r="GL129" s="108"/>
      <c r="GM129" s="108"/>
      <c r="GN129" s="108"/>
      <c r="GO129" s="108"/>
      <c r="GP129" s="108"/>
      <c r="GQ129" s="108"/>
      <c r="GR129" s="108"/>
      <c r="GS129" s="108"/>
      <c r="GT129" s="108"/>
      <c r="GU129" s="108"/>
      <c r="GV129" s="108"/>
      <c r="GW129" s="108"/>
      <c r="GX129" s="108"/>
      <c r="GY129" s="108"/>
      <c r="GZ129" s="108"/>
      <c r="HA129" s="108"/>
      <c r="HB129" s="108"/>
      <c r="HC129" s="108"/>
      <c r="HD129" s="108"/>
      <c r="HE129" s="108"/>
      <c r="HF129" s="108"/>
      <c r="HG129" s="108"/>
      <c r="HH129" s="108"/>
      <c r="HI129" s="108"/>
      <c r="HJ129" s="108"/>
      <c r="HK129" s="108"/>
      <c r="HL129" s="108"/>
      <c r="HM129" s="108"/>
      <c r="HN129" s="108"/>
      <c r="HO129" s="108"/>
      <c r="HP129" s="108"/>
      <c r="HQ129" s="108"/>
      <c r="HR129" s="109"/>
    </row>
    <row r="130" spans="1:226" s="110" customFormat="1" ht="25.5" customHeight="1" x14ac:dyDescent="0.25">
      <c r="A130" s="120" t="s">
        <v>214</v>
      </c>
      <c r="B130" s="128" t="s">
        <v>687</v>
      </c>
      <c r="C130" s="121">
        <v>24.84</v>
      </c>
      <c r="D130" s="122">
        <v>82.8</v>
      </c>
      <c r="E130" s="123">
        <v>4883</v>
      </c>
      <c r="F130" s="124">
        <v>61.037500000000001</v>
      </c>
      <c r="G130" s="140">
        <v>0</v>
      </c>
      <c r="H130" s="118"/>
      <c r="I130" s="119"/>
      <c r="J130" s="129" t="s">
        <v>205</v>
      </c>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108"/>
      <c r="BZ130" s="108"/>
      <c r="CA130" s="108"/>
      <c r="CB130" s="108"/>
      <c r="CC130" s="108"/>
      <c r="CD130" s="108"/>
      <c r="CE130" s="108"/>
      <c r="CF130" s="108"/>
      <c r="CG130" s="108"/>
      <c r="CH130" s="108"/>
      <c r="CI130" s="108"/>
      <c r="CJ130" s="108"/>
      <c r="CK130" s="108"/>
      <c r="CL130" s="108"/>
      <c r="CM130" s="108"/>
      <c r="CN130" s="108"/>
      <c r="CO130" s="108"/>
      <c r="CP130" s="108"/>
      <c r="CQ130" s="108"/>
      <c r="CR130" s="108"/>
      <c r="CS130" s="108"/>
      <c r="CT130" s="108"/>
      <c r="CU130" s="108"/>
      <c r="CV130" s="108"/>
      <c r="CW130" s="108"/>
      <c r="CX130" s="108"/>
      <c r="CY130" s="108"/>
      <c r="CZ130" s="108"/>
      <c r="DA130" s="108"/>
      <c r="DB130" s="108"/>
      <c r="DC130" s="108"/>
      <c r="DD130" s="108"/>
      <c r="DE130" s="108"/>
      <c r="DF130" s="108"/>
      <c r="DG130" s="108"/>
      <c r="DH130" s="108"/>
      <c r="DI130" s="108"/>
      <c r="DJ130" s="108"/>
      <c r="DK130" s="108"/>
      <c r="DL130" s="108"/>
      <c r="DM130" s="108"/>
      <c r="DN130" s="108"/>
      <c r="DO130" s="108"/>
      <c r="DP130" s="108"/>
      <c r="DQ130" s="108"/>
      <c r="DR130" s="108"/>
      <c r="DS130" s="108"/>
      <c r="DT130" s="108"/>
      <c r="DU130" s="108"/>
      <c r="DV130" s="108"/>
      <c r="DW130" s="108"/>
      <c r="DX130" s="108"/>
      <c r="DY130" s="108"/>
      <c r="DZ130" s="108"/>
      <c r="EA130" s="108"/>
      <c r="EB130" s="108"/>
      <c r="EC130" s="108"/>
      <c r="ED130" s="108"/>
      <c r="EE130" s="108"/>
      <c r="EF130" s="108"/>
      <c r="EG130" s="108"/>
      <c r="EH130" s="108"/>
      <c r="EI130" s="108"/>
      <c r="EJ130" s="108"/>
      <c r="EK130" s="108"/>
      <c r="EL130" s="108"/>
      <c r="EM130" s="108"/>
      <c r="EN130" s="108"/>
      <c r="EO130" s="108"/>
      <c r="EP130" s="108"/>
      <c r="EQ130" s="108"/>
      <c r="ER130" s="108"/>
      <c r="ES130" s="108"/>
      <c r="ET130" s="108"/>
      <c r="EU130" s="108"/>
      <c r="EV130" s="108"/>
      <c r="EW130" s="108"/>
      <c r="EX130" s="108"/>
      <c r="EY130" s="108"/>
      <c r="EZ130" s="108"/>
      <c r="FA130" s="108"/>
      <c r="FB130" s="108"/>
      <c r="FC130" s="108"/>
      <c r="FD130" s="108"/>
      <c r="FE130" s="108"/>
      <c r="FF130" s="108"/>
      <c r="FG130" s="108"/>
      <c r="FH130" s="108"/>
      <c r="FI130" s="108"/>
      <c r="FJ130" s="108"/>
      <c r="FK130" s="108"/>
      <c r="FL130" s="108"/>
      <c r="FM130" s="108"/>
      <c r="FN130" s="108"/>
      <c r="FO130" s="108"/>
      <c r="FP130" s="108"/>
      <c r="FQ130" s="108"/>
      <c r="FR130" s="108"/>
      <c r="FS130" s="108"/>
      <c r="FT130" s="108"/>
      <c r="FU130" s="108"/>
      <c r="FV130" s="108"/>
      <c r="FW130" s="108"/>
      <c r="FX130" s="108"/>
      <c r="FY130" s="108"/>
      <c r="FZ130" s="108"/>
      <c r="GA130" s="108"/>
      <c r="GB130" s="108"/>
      <c r="GC130" s="108"/>
      <c r="GD130" s="108"/>
      <c r="GE130" s="108"/>
      <c r="GF130" s="108"/>
      <c r="GG130" s="108"/>
      <c r="GH130" s="108"/>
      <c r="GI130" s="108"/>
      <c r="GJ130" s="108"/>
      <c r="GK130" s="108"/>
      <c r="GL130" s="108"/>
      <c r="GM130" s="108"/>
      <c r="GN130" s="108"/>
      <c r="GO130" s="108"/>
      <c r="GP130" s="108"/>
      <c r="GQ130" s="108"/>
      <c r="GR130" s="108"/>
      <c r="GS130" s="108"/>
      <c r="GT130" s="108"/>
      <c r="GU130" s="108"/>
      <c r="GV130" s="108"/>
      <c r="GW130" s="108"/>
      <c r="GX130" s="108"/>
      <c r="GY130" s="108"/>
      <c r="GZ130" s="108"/>
      <c r="HA130" s="108"/>
      <c r="HB130" s="108"/>
      <c r="HC130" s="108"/>
      <c r="HD130" s="108"/>
      <c r="HE130" s="108"/>
      <c r="HF130" s="108"/>
      <c r="HG130" s="108"/>
      <c r="HH130" s="108"/>
      <c r="HI130" s="108"/>
      <c r="HJ130" s="108"/>
      <c r="HK130" s="108"/>
      <c r="HL130" s="108"/>
      <c r="HM130" s="108"/>
      <c r="HN130" s="108"/>
      <c r="HO130" s="108"/>
      <c r="HP130" s="108"/>
      <c r="HQ130" s="108"/>
      <c r="HR130" s="109"/>
    </row>
    <row r="131" spans="1:226" s="110" customFormat="1" ht="25.5" customHeight="1" x14ac:dyDescent="0.25">
      <c r="A131" s="120" t="s">
        <v>215</v>
      </c>
      <c r="B131" s="128" t="s">
        <v>688</v>
      </c>
      <c r="C131" s="121">
        <v>32.6</v>
      </c>
      <c r="D131" s="122">
        <v>65.2</v>
      </c>
      <c r="E131" s="123">
        <v>11663</v>
      </c>
      <c r="F131" s="124">
        <v>233.26</v>
      </c>
      <c r="G131" s="140" t="s">
        <v>205</v>
      </c>
      <c r="H131" s="118"/>
      <c r="I131" s="119"/>
      <c r="J131" s="129" t="s">
        <v>205</v>
      </c>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108"/>
      <c r="BI131" s="108"/>
      <c r="BJ131" s="108"/>
      <c r="BK131" s="108"/>
      <c r="BL131" s="108"/>
      <c r="BM131" s="108"/>
      <c r="BN131" s="108"/>
      <c r="BO131" s="108"/>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c r="CL131" s="108"/>
      <c r="CM131" s="108"/>
      <c r="CN131" s="108"/>
      <c r="CO131" s="108"/>
      <c r="CP131" s="108"/>
      <c r="CQ131" s="108"/>
      <c r="CR131" s="108"/>
      <c r="CS131" s="108"/>
      <c r="CT131" s="108"/>
      <c r="CU131" s="108"/>
      <c r="CV131" s="108"/>
      <c r="CW131" s="108"/>
      <c r="CX131" s="108"/>
      <c r="CY131" s="108"/>
      <c r="CZ131" s="108"/>
      <c r="DA131" s="108"/>
      <c r="DB131" s="108"/>
      <c r="DC131" s="108"/>
      <c r="DD131" s="108"/>
      <c r="DE131" s="108"/>
      <c r="DF131" s="108"/>
      <c r="DG131" s="108"/>
      <c r="DH131" s="108"/>
      <c r="DI131" s="108"/>
      <c r="DJ131" s="108"/>
      <c r="DK131" s="108"/>
      <c r="DL131" s="108"/>
      <c r="DM131" s="108"/>
      <c r="DN131" s="108"/>
      <c r="DO131" s="108"/>
      <c r="DP131" s="108"/>
      <c r="DQ131" s="108"/>
      <c r="DR131" s="108"/>
      <c r="DS131" s="108"/>
      <c r="DT131" s="108"/>
      <c r="DU131" s="108"/>
      <c r="DV131" s="108"/>
      <c r="DW131" s="108"/>
      <c r="DX131" s="108"/>
      <c r="DY131" s="108"/>
      <c r="DZ131" s="108"/>
      <c r="EA131" s="108"/>
      <c r="EB131" s="108"/>
      <c r="EC131" s="108"/>
      <c r="ED131" s="108"/>
      <c r="EE131" s="108"/>
      <c r="EF131" s="108"/>
      <c r="EG131" s="108"/>
      <c r="EH131" s="108"/>
      <c r="EI131" s="108"/>
      <c r="EJ131" s="108"/>
      <c r="EK131" s="108"/>
      <c r="EL131" s="108"/>
      <c r="EM131" s="108"/>
      <c r="EN131" s="108"/>
      <c r="EO131" s="108"/>
      <c r="EP131" s="108"/>
      <c r="EQ131" s="108"/>
      <c r="ER131" s="108"/>
      <c r="ES131" s="108"/>
      <c r="ET131" s="108"/>
      <c r="EU131" s="108"/>
      <c r="EV131" s="108"/>
      <c r="EW131" s="108"/>
      <c r="EX131" s="108"/>
      <c r="EY131" s="108"/>
      <c r="EZ131" s="108"/>
      <c r="FA131" s="108"/>
      <c r="FB131" s="108"/>
      <c r="FC131" s="108"/>
      <c r="FD131" s="108"/>
      <c r="FE131" s="108"/>
      <c r="FF131" s="108"/>
      <c r="FG131" s="108"/>
      <c r="FH131" s="108"/>
      <c r="FI131" s="108"/>
      <c r="FJ131" s="108"/>
      <c r="FK131" s="108"/>
      <c r="FL131" s="108"/>
      <c r="FM131" s="108"/>
      <c r="FN131" s="108"/>
      <c r="FO131" s="108"/>
      <c r="FP131" s="108"/>
      <c r="FQ131" s="108"/>
      <c r="FR131" s="108"/>
      <c r="FS131" s="108"/>
      <c r="FT131" s="108"/>
      <c r="FU131" s="108"/>
      <c r="FV131" s="108"/>
      <c r="FW131" s="108"/>
      <c r="FX131" s="108"/>
      <c r="FY131" s="108"/>
      <c r="FZ131" s="108"/>
      <c r="GA131" s="108"/>
      <c r="GB131" s="108"/>
      <c r="GC131" s="108"/>
      <c r="GD131" s="108"/>
      <c r="GE131" s="108"/>
      <c r="GF131" s="108"/>
      <c r="GG131" s="108"/>
      <c r="GH131" s="108"/>
      <c r="GI131" s="108"/>
      <c r="GJ131" s="108"/>
      <c r="GK131" s="108"/>
      <c r="GL131" s="108"/>
      <c r="GM131" s="108"/>
      <c r="GN131" s="108"/>
      <c r="GO131" s="108"/>
      <c r="GP131" s="108"/>
      <c r="GQ131" s="108"/>
      <c r="GR131" s="108"/>
      <c r="GS131" s="108"/>
      <c r="GT131" s="108"/>
      <c r="GU131" s="108"/>
      <c r="GV131" s="108"/>
      <c r="GW131" s="108"/>
      <c r="GX131" s="108"/>
      <c r="GY131" s="108"/>
      <c r="GZ131" s="108"/>
      <c r="HA131" s="108"/>
      <c r="HB131" s="108"/>
      <c r="HC131" s="108"/>
      <c r="HD131" s="108"/>
      <c r="HE131" s="108"/>
      <c r="HF131" s="108"/>
      <c r="HG131" s="108"/>
      <c r="HH131" s="108"/>
      <c r="HI131" s="108"/>
      <c r="HJ131" s="108"/>
      <c r="HK131" s="108"/>
      <c r="HL131" s="108"/>
      <c r="HM131" s="108"/>
      <c r="HN131" s="108"/>
      <c r="HO131" s="108"/>
      <c r="HP131" s="108"/>
      <c r="HQ131" s="108"/>
      <c r="HR131" s="109"/>
    </row>
    <row r="132" spans="1:226" s="110" customFormat="1" ht="25.5" customHeight="1" x14ac:dyDescent="0.25">
      <c r="A132" s="120" t="s">
        <v>216</v>
      </c>
      <c r="B132" s="128" t="s">
        <v>689</v>
      </c>
      <c r="C132" s="121">
        <v>32.42</v>
      </c>
      <c r="D132" s="122">
        <v>64.84</v>
      </c>
      <c r="E132" s="123">
        <v>20283</v>
      </c>
      <c r="F132" s="124">
        <v>405.66</v>
      </c>
      <c r="G132" s="140" t="s">
        <v>205</v>
      </c>
      <c r="H132" s="118"/>
      <c r="I132" s="119"/>
      <c r="J132" s="129" t="s">
        <v>205</v>
      </c>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c r="BU132" s="108"/>
      <c r="BV132" s="108"/>
      <c r="BW132" s="108"/>
      <c r="BX132" s="108"/>
      <c r="BY132" s="108"/>
      <c r="BZ132" s="108"/>
      <c r="CA132" s="108"/>
      <c r="CB132" s="108"/>
      <c r="CC132" s="108"/>
      <c r="CD132" s="108"/>
      <c r="CE132" s="108"/>
      <c r="CF132" s="108"/>
      <c r="CG132" s="108"/>
      <c r="CH132" s="108"/>
      <c r="CI132" s="108"/>
      <c r="CJ132" s="108"/>
      <c r="CK132" s="108"/>
      <c r="CL132" s="108"/>
      <c r="CM132" s="108"/>
      <c r="CN132" s="108"/>
      <c r="CO132" s="108"/>
      <c r="CP132" s="108"/>
      <c r="CQ132" s="108"/>
      <c r="CR132" s="108"/>
      <c r="CS132" s="108"/>
      <c r="CT132" s="108"/>
      <c r="CU132" s="108"/>
      <c r="CV132" s="108"/>
      <c r="CW132" s="108"/>
      <c r="CX132" s="108"/>
      <c r="CY132" s="108"/>
      <c r="CZ132" s="108"/>
      <c r="DA132" s="108"/>
      <c r="DB132" s="108"/>
      <c r="DC132" s="108"/>
      <c r="DD132" s="108"/>
      <c r="DE132" s="108"/>
      <c r="DF132" s="108"/>
      <c r="DG132" s="108"/>
      <c r="DH132" s="108"/>
      <c r="DI132" s="108"/>
      <c r="DJ132" s="108"/>
      <c r="DK132" s="108"/>
      <c r="DL132" s="108"/>
      <c r="DM132" s="108"/>
      <c r="DN132" s="108"/>
      <c r="DO132" s="108"/>
      <c r="DP132" s="108"/>
      <c r="DQ132" s="108"/>
      <c r="DR132" s="108"/>
      <c r="DS132" s="108"/>
      <c r="DT132" s="108"/>
      <c r="DU132" s="108"/>
      <c r="DV132" s="108"/>
      <c r="DW132" s="108"/>
      <c r="DX132" s="108"/>
      <c r="DY132" s="108"/>
      <c r="DZ132" s="108"/>
      <c r="EA132" s="108"/>
      <c r="EB132" s="108"/>
      <c r="EC132" s="108"/>
      <c r="ED132" s="108"/>
      <c r="EE132" s="108"/>
      <c r="EF132" s="108"/>
      <c r="EG132" s="108"/>
      <c r="EH132" s="108"/>
      <c r="EI132" s="108"/>
      <c r="EJ132" s="108"/>
      <c r="EK132" s="108"/>
      <c r="EL132" s="108"/>
      <c r="EM132" s="108"/>
      <c r="EN132" s="108"/>
      <c r="EO132" s="108"/>
      <c r="EP132" s="108"/>
      <c r="EQ132" s="108"/>
      <c r="ER132" s="108"/>
      <c r="ES132" s="108"/>
      <c r="ET132" s="108"/>
      <c r="EU132" s="108"/>
      <c r="EV132" s="108"/>
      <c r="EW132" s="108"/>
      <c r="EX132" s="108"/>
      <c r="EY132" s="108"/>
      <c r="EZ132" s="108"/>
      <c r="FA132" s="108"/>
      <c r="FB132" s="108"/>
      <c r="FC132" s="108"/>
      <c r="FD132" s="108"/>
      <c r="FE132" s="108"/>
      <c r="FF132" s="108"/>
      <c r="FG132" s="108"/>
      <c r="FH132" s="108"/>
      <c r="FI132" s="108"/>
      <c r="FJ132" s="108"/>
      <c r="FK132" s="108"/>
      <c r="FL132" s="108"/>
      <c r="FM132" s="108"/>
      <c r="FN132" s="108"/>
      <c r="FO132" s="108"/>
      <c r="FP132" s="108"/>
      <c r="FQ132" s="108"/>
      <c r="FR132" s="108"/>
      <c r="FS132" s="108"/>
      <c r="FT132" s="108"/>
      <c r="FU132" s="108"/>
      <c r="FV132" s="108"/>
      <c r="FW132" s="108"/>
      <c r="FX132" s="108"/>
      <c r="FY132" s="108"/>
      <c r="FZ132" s="108"/>
      <c r="GA132" s="108"/>
      <c r="GB132" s="108"/>
      <c r="GC132" s="108"/>
      <c r="GD132" s="108"/>
      <c r="GE132" s="108"/>
      <c r="GF132" s="108"/>
      <c r="GG132" s="108"/>
      <c r="GH132" s="108"/>
      <c r="GI132" s="108"/>
      <c r="GJ132" s="108"/>
      <c r="GK132" s="108"/>
      <c r="GL132" s="108"/>
      <c r="GM132" s="108"/>
      <c r="GN132" s="108"/>
      <c r="GO132" s="108"/>
      <c r="GP132" s="108"/>
      <c r="GQ132" s="108"/>
      <c r="GR132" s="108"/>
      <c r="GS132" s="108"/>
      <c r="GT132" s="108"/>
      <c r="GU132" s="108"/>
      <c r="GV132" s="108"/>
      <c r="GW132" s="108"/>
      <c r="GX132" s="108"/>
      <c r="GY132" s="108"/>
      <c r="GZ132" s="108"/>
      <c r="HA132" s="108"/>
      <c r="HB132" s="108"/>
      <c r="HC132" s="108"/>
      <c r="HD132" s="108"/>
      <c r="HE132" s="108"/>
      <c r="HF132" s="108"/>
      <c r="HG132" s="108"/>
      <c r="HH132" s="108"/>
      <c r="HI132" s="108"/>
      <c r="HJ132" s="108"/>
      <c r="HK132" s="108"/>
      <c r="HL132" s="108"/>
      <c r="HM132" s="108"/>
      <c r="HN132" s="108"/>
      <c r="HO132" s="108"/>
      <c r="HP132" s="108"/>
      <c r="HQ132" s="108"/>
      <c r="HR132" s="109"/>
    </row>
    <row r="133" spans="1:226" s="110" customFormat="1" ht="25.5" customHeight="1" x14ac:dyDescent="0.25">
      <c r="A133" s="120" t="s">
        <v>217</v>
      </c>
      <c r="B133" s="128" t="s">
        <v>690</v>
      </c>
      <c r="C133" s="121">
        <v>41.1</v>
      </c>
      <c r="D133" s="122">
        <v>82.2</v>
      </c>
      <c r="E133" s="123">
        <v>13035</v>
      </c>
      <c r="F133" s="124">
        <v>260.70000000000005</v>
      </c>
      <c r="G133" s="140" t="s">
        <v>205</v>
      </c>
      <c r="H133" s="118"/>
      <c r="I133" s="119"/>
      <c r="J133" s="129" t="s">
        <v>205</v>
      </c>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108"/>
      <c r="BZ133" s="108"/>
      <c r="CA133" s="108"/>
      <c r="CB133" s="108"/>
      <c r="CC133" s="108"/>
      <c r="CD133" s="108"/>
      <c r="CE133" s="108"/>
      <c r="CF133" s="108"/>
      <c r="CG133" s="108"/>
      <c r="CH133" s="108"/>
      <c r="CI133" s="108"/>
      <c r="CJ133" s="108"/>
      <c r="CK133" s="108"/>
      <c r="CL133" s="108"/>
      <c r="CM133" s="108"/>
      <c r="CN133" s="108"/>
      <c r="CO133" s="108"/>
      <c r="CP133" s="108"/>
      <c r="CQ133" s="108"/>
      <c r="CR133" s="108"/>
      <c r="CS133" s="108"/>
      <c r="CT133" s="108"/>
      <c r="CU133" s="108"/>
      <c r="CV133" s="108"/>
      <c r="CW133" s="108"/>
      <c r="CX133" s="108"/>
      <c r="CY133" s="108"/>
      <c r="CZ133" s="108"/>
      <c r="DA133" s="108"/>
      <c r="DB133" s="108"/>
      <c r="DC133" s="108"/>
      <c r="DD133" s="108"/>
      <c r="DE133" s="108"/>
      <c r="DF133" s="108"/>
      <c r="DG133" s="108"/>
      <c r="DH133" s="108"/>
      <c r="DI133" s="108"/>
      <c r="DJ133" s="108"/>
      <c r="DK133" s="108"/>
      <c r="DL133" s="108"/>
      <c r="DM133" s="108"/>
      <c r="DN133" s="108"/>
      <c r="DO133" s="108"/>
      <c r="DP133" s="108"/>
      <c r="DQ133" s="108"/>
      <c r="DR133" s="108"/>
      <c r="DS133" s="108"/>
      <c r="DT133" s="108"/>
      <c r="DU133" s="108"/>
      <c r="DV133" s="108"/>
      <c r="DW133" s="108"/>
      <c r="DX133" s="108"/>
      <c r="DY133" s="108"/>
      <c r="DZ133" s="108"/>
      <c r="EA133" s="108"/>
      <c r="EB133" s="108"/>
      <c r="EC133" s="108"/>
      <c r="ED133" s="108"/>
      <c r="EE133" s="108"/>
      <c r="EF133" s="108"/>
      <c r="EG133" s="108"/>
      <c r="EH133" s="108"/>
      <c r="EI133" s="108"/>
      <c r="EJ133" s="108"/>
      <c r="EK133" s="108"/>
      <c r="EL133" s="108"/>
      <c r="EM133" s="108"/>
      <c r="EN133" s="108"/>
      <c r="EO133" s="108"/>
      <c r="EP133" s="108"/>
      <c r="EQ133" s="108"/>
      <c r="ER133" s="108"/>
      <c r="ES133" s="108"/>
      <c r="ET133" s="108"/>
      <c r="EU133" s="108"/>
      <c r="EV133" s="108"/>
      <c r="EW133" s="108"/>
      <c r="EX133" s="108"/>
      <c r="EY133" s="108"/>
      <c r="EZ133" s="108"/>
      <c r="FA133" s="108"/>
      <c r="FB133" s="108"/>
      <c r="FC133" s="108"/>
      <c r="FD133" s="108"/>
      <c r="FE133" s="108"/>
      <c r="FF133" s="108"/>
      <c r="FG133" s="108"/>
      <c r="FH133" s="108"/>
      <c r="FI133" s="108"/>
      <c r="FJ133" s="108"/>
      <c r="FK133" s="108"/>
      <c r="FL133" s="108"/>
      <c r="FM133" s="108"/>
      <c r="FN133" s="108"/>
      <c r="FO133" s="108"/>
      <c r="FP133" s="108"/>
      <c r="FQ133" s="108"/>
      <c r="FR133" s="108"/>
      <c r="FS133" s="108"/>
      <c r="FT133" s="108"/>
      <c r="FU133" s="108"/>
      <c r="FV133" s="108"/>
      <c r="FW133" s="108"/>
      <c r="FX133" s="108"/>
      <c r="FY133" s="108"/>
      <c r="FZ133" s="108"/>
      <c r="GA133" s="108"/>
      <c r="GB133" s="108"/>
      <c r="GC133" s="108"/>
      <c r="GD133" s="108"/>
      <c r="GE133" s="108"/>
      <c r="GF133" s="108"/>
      <c r="GG133" s="108"/>
      <c r="GH133" s="108"/>
      <c r="GI133" s="108"/>
      <c r="GJ133" s="108"/>
      <c r="GK133" s="108"/>
      <c r="GL133" s="108"/>
      <c r="GM133" s="108"/>
      <c r="GN133" s="108"/>
      <c r="GO133" s="108"/>
      <c r="GP133" s="108"/>
      <c r="GQ133" s="108"/>
      <c r="GR133" s="108"/>
      <c r="GS133" s="108"/>
      <c r="GT133" s="108"/>
      <c r="GU133" s="108"/>
      <c r="GV133" s="108"/>
      <c r="GW133" s="108"/>
      <c r="GX133" s="108"/>
      <c r="GY133" s="108"/>
      <c r="GZ133" s="108"/>
      <c r="HA133" s="108"/>
      <c r="HB133" s="108"/>
      <c r="HC133" s="108"/>
      <c r="HD133" s="108"/>
      <c r="HE133" s="108"/>
      <c r="HF133" s="108"/>
      <c r="HG133" s="108"/>
      <c r="HH133" s="108"/>
      <c r="HI133" s="108"/>
      <c r="HJ133" s="108"/>
      <c r="HK133" s="108"/>
      <c r="HL133" s="108"/>
      <c r="HM133" s="108"/>
      <c r="HN133" s="108"/>
      <c r="HO133" s="108"/>
      <c r="HP133" s="108"/>
      <c r="HQ133" s="108"/>
      <c r="HR133" s="109"/>
    </row>
    <row r="134" spans="1:226" s="110" customFormat="1" ht="25.5" customHeight="1" x14ac:dyDescent="0.25">
      <c r="A134" s="120" t="s">
        <v>218</v>
      </c>
      <c r="B134" s="128" t="s">
        <v>691</v>
      </c>
      <c r="C134" s="121">
        <v>86.07</v>
      </c>
      <c r="D134" s="122">
        <v>286.89999999999998</v>
      </c>
      <c r="E134" s="123">
        <v>10256</v>
      </c>
      <c r="F134" s="124">
        <v>128.19999999999999</v>
      </c>
      <c r="G134" s="140">
        <v>0</v>
      </c>
      <c r="H134" s="118"/>
      <c r="I134" s="119"/>
      <c r="J134" s="129" t="s">
        <v>205</v>
      </c>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08"/>
      <c r="BR134" s="108"/>
      <c r="BS134" s="108"/>
      <c r="BT134" s="108"/>
      <c r="BU134" s="108"/>
      <c r="BV134" s="108"/>
      <c r="BW134" s="108"/>
      <c r="BX134" s="108"/>
      <c r="BY134" s="108"/>
      <c r="BZ134" s="108"/>
      <c r="CA134" s="108"/>
      <c r="CB134" s="108"/>
      <c r="CC134" s="108"/>
      <c r="CD134" s="108"/>
      <c r="CE134" s="108"/>
      <c r="CF134" s="108"/>
      <c r="CG134" s="108"/>
      <c r="CH134" s="108"/>
      <c r="CI134" s="108"/>
      <c r="CJ134" s="108"/>
      <c r="CK134" s="108"/>
      <c r="CL134" s="108"/>
      <c r="CM134" s="108"/>
      <c r="CN134" s="108"/>
      <c r="CO134" s="108"/>
      <c r="CP134" s="108"/>
      <c r="CQ134" s="108"/>
      <c r="CR134" s="108"/>
      <c r="CS134" s="108"/>
      <c r="CT134" s="108"/>
      <c r="CU134" s="108"/>
      <c r="CV134" s="108"/>
      <c r="CW134" s="108"/>
      <c r="CX134" s="108"/>
      <c r="CY134" s="108"/>
      <c r="CZ134" s="108"/>
      <c r="DA134" s="108"/>
      <c r="DB134" s="108"/>
      <c r="DC134" s="108"/>
      <c r="DD134" s="108"/>
      <c r="DE134" s="108"/>
      <c r="DF134" s="108"/>
      <c r="DG134" s="108"/>
      <c r="DH134" s="108"/>
      <c r="DI134" s="108"/>
      <c r="DJ134" s="108"/>
      <c r="DK134" s="108"/>
      <c r="DL134" s="108"/>
      <c r="DM134" s="108"/>
      <c r="DN134" s="108"/>
      <c r="DO134" s="108"/>
      <c r="DP134" s="108"/>
      <c r="DQ134" s="108"/>
      <c r="DR134" s="108"/>
      <c r="DS134" s="108"/>
      <c r="DT134" s="108"/>
      <c r="DU134" s="108"/>
      <c r="DV134" s="108"/>
      <c r="DW134" s="108"/>
      <c r="DX134" s="108"/>
      <c r="DY134" s="108"/>
      <c r="DZ134" s="108"/>
      <c r="EA134" s="108"/>
      <c r="EB134" s="108"/>
      <c r="EC134" s="108"/>
      <c r="ED134" s="108"/>
      <c r="EE134" s="108"/>
      <c r="EF134" s="108"/>
      <c r="EG134" s="108"/>
      <c r="EH134" s="108"/>
      <c r="EI134" s="108"/>
      <c r="EJ134" s="108"/>
      <c r="EK134" s="108"/>
      <c r="EL134" s="108"/>
      <c r="EM134" s="108"/>
      <c r="EN134" s="108"/>
      <c r="EO134" s="108"/>
      <c r="EP134" s="108"/>
      <c r="EQ134" s="108"/>
      <c r="ER134" s="108"/>
      <c r="ES134" s="108"/>
      <c r="ET134" s="108"/>
      <c r="EU134" s="108"/>
      <c r="EV134" s="108"/>
      <c r="EW134" s="108"/>
      <c r="EX134" s="108"/>
      <c r="EY134" s="108"/>
      <c r="EZ134" s="108"/>
      <c r="FA134" s="108"/>
      <c r="FB134" s="108"/>
      <c r="FC134" s="108"/>
      <c r="FD134" s="108"/>
      <c r="FE134" s="108"/>
      <c r="FF134" s="108"/>
      <c r="FG134" s="108"/>
      <c r="FH134" s="108"/>
      <c r="FI134" s="108"/>
      <c r="FJ134" s="108"/>
      <c r="FK134" s="108"/>
      <c r="FL134" s="108"/>
      <c r="FM134" s="108"/>
      <c r="FN134" s="108"/>
      <c r="FO134" s="108"/>
      <c r="FP134" s="108"/>
      <c r="FQ134" s="108"/>
      <c r="FR134" s="108"/>
      <c r="FS134" s="108"/>
      <c r="FT134" s="108"/>
      <c r="FU134" s="108"/>
      <c r="FV134" s="108"/>
      <c r="FW134" s="108"/>
      <c r="FX134" s="108"/>
      <c r="FY134" s="108"/>
      <c r="FZ134" s="108"/>
      <c r="GA134" s="108"/>
      <c r="GB134" s="108"/>
      <c r="GC134" s="108"/>
      <c r="GD134" s="108"/>
      <c r="GE134" s="108"/>
      <c r="GF134" s="108"/>
      <c r="GG134" s="108"/>
      <c r="GH134" s="108"/>
      <c r="GI134" s="108"/>
      <c r="GJ134" s="108"/>
      <c r="GK134" s="108"/>
      <c r="GL134" s="108"/>
      <c r="GM134" s="108"/>
      <c r="GN134" s="108"/>
      <c r="GO134" s="108"/>
      <c r="GP134" s="108"/>
      <c r="GQ134" s="108"/>
      <c r="GR134" s="108"/>
      <c r="GS134" s="108"/>
      <c r="GT134" s="108"/>
      <c r="GU134" s="108"/>
      <c r="GV134" s="108"/>
      <c r="GW134" s="108"/>
      <c r="GX134" s="108"/>
      <c r="GY134" s="108"/>
      <c r="GZ134" s="108"/>
      <c r="HA134" s="108"/>
      <c r="HB134" s="108"/>
      <c r="HC134" s="108"/>
      <c r="HD134" s="108"/>
      <c r="HE134" s="108"/>
      <c r="HF134" s="108"/>
      <c r="HG134" s="108"/>
      <c r="HH134" s="108"/>
      <c r="HI134" s="108"/>
      <c r="HJ134" s="108"/>
      <c r="HK134" s="108"/>
      <c r="HL134" s="108"/>
      <c r="HM134" s="108"/>
      <c r="HN134" s="108"/>
      <c r="HO134" s="108"/>
      <c r="HP134" s="108"/>
      <c r="HQ134" s="108"/>
      <c r="HR134" s="109"/>
    </row>
    <row r="135" spans="1:226" s="110" customFormat="1" ht="25.5" customHeight="1" x14ac:dyDescent="0.25">
      <c r="A135" s="120" t="s">
        <v>219</v>
      </c>
      <c r="B135" s="128" t="s">
        <v>692</v>
      </c>
      <c r="C135" s="121">
        <v>27.62</v>
      </c>
      <c r="D135" s="122">
        <v>92.066666666666677</v>
      </c>
      <c r="E135" s="123">
        <v>8796</v>
      </c>
      <c r="F135" s="124">
        <v>109.94999999999999</v>
      </c>
      <c r="G135" s="140" t="s">
        <v>205</v>
      </c>
      <c r="H135" s="118"/>
      <c r="I135" s="119"/>
      <c r="J135" s="129" t="s">
        <v>205</v>
      </c>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108"/>
      <c r="BZ135" s="108"/>
      <c r="CA135" s="108"/>
      <c r="CB135" s="108"/>
      <c r="CC135" s="108"/>
      <c r="CD135" s="108"/>
      <c r="CE135" s="108"/>
      <c r="CF135" s="108"/>
      <c r="CG135" s="108"/>
      <c r="CH135" s="108"/>
      <c r="CI135" s="108"/>
      <c r="CJ135" s="108"/>
      <c r="CK135" s="108"/>
      <c r="CL135" s="108"/>
      <c r="CM135" s="108"/>
      <c r="CN135" s="108"/>
      <c r="CO135" s="108"/>
      <c r="CP135" s="108"/>
      <c r="CQ135" s="108"/>
      <c r="CR135" s="108"/>
      <c r="CS135" s="108"/>
      <c r="CT135" s="108"/>
      <c r="CU135" s="108"/>
      <c r="CV135" s="108"/>
      <c r="CW135" s="108"/>
      <c r="CX135" s="108"/>
      <c r="CY135" s="108"/>
      <c r="CZ135" s="108"/>
      <c r="DA135" s="108"/>
      <c r="DB135" s="108"/>
      <c r="DC135" s="108"/>
      <c r="DD135" s="108"/>
      <c r="DE135" s="108"/>
      <c r="DF135" s="108"/>
      <c r="DG135" s="108"/>
      <c r="DH135" s="108"/>
      <c r="DI135" s="108"/>
      <c r="DJ135" s="108"/>
      <c r="DK135" s="108"/>
      <c r="DL135" s="108"/>
      <c r="DM135" s="108"/>
      <c r="DN135" s="108"/>
      <c r="DO135" s="108"/>
      <c r="DP135" s="108"/>
      <c r="DQ135" s="108"/>
      <c r="DR135" s="108"/>
      <c r="DS135" s="108"/>
      <c r="DT135" s="108"/>
      <c r="DU135" s="108"/>
      <c r="DV135" s="108"/>
      <c r="DW135" s="108"/>
      <c r="DX135" s="108"/>
      <c r="DY135" s="108"/>
      <c r="DZ135" s="108"/>
      <c r="EA135" s="108"/>
      <c r="EB135" s="108"/>
      <c r="EC135" s="108"/>
      <c r="ED135" s="108"/>
      <c r="EE135" s="108"/>
      <c r="EF135" s="108"/>
      <c r="EG135" s="108"/>
      <c r="EH135" s="108"/>
      <c r="EI135" s="108"/>
      <c r="EJ135" s="108"/>
      <c r="EK135" s="108"/>
      <c r="EL135" s="108"/>
      <c r="EM135" s="108"/>
      <c r="EN135" s="108"/>
      <c r="EO135" s="108"/>
      <c r="EP135" s="108"/>
      <c r="EQ135" s="108"/>
      <c r="ER135" s="108"/>
      <c r="ES135" s="108"/>
      <c r="ET135" s="108"/>
      <c r="EU135" s="108"/>
      <c r="EV135" s="108"/>
      <c r="EW135" s="108"/>
      <c r="EX135" s="108"/>
      <c r="EY135" s="108"/>
      <c r="EZ135" s="108"/>
      <c r="FA135" s="108"/>
      <c r="FB135" s="108"/>
      <c r="FC135" s="108"/>
      <c r="FD135" s="108"/>
      <c r="FE135" s="108"/>
      <c r="FF135" s="108"/>
      <c r="FG135" s="108"/>
      <c r="FH135" s="108"/>
      <c r="FI135" s="108"/>
      <c r="FJ135" s="108"/>
      <c r="FK135" s="108"/>
      <c r="FL135" s="108"/>
      <c r="FM135" s="108"/>
      <c r="FN135" s="108"/>
      <c r="FO135" s="108"/>
      <c r="FP135" s="108"/>
      <c r="FQ135" s="108"/>
      <c r="FR135" s="108"/>
      <c r="FS135" s="108"/>
      <c r="FT135" s="108"/>
      <c r="FU135" s="108"/>
      <c r="FV135" s="108"/>
      <c r="FW135" s="108"/>
      <c r="FX135" s="108"/>
      <c r="FY135" s="108"/>
      <c r="FZ135" s="108"/>
      <c r="GA135" s="108"/>
      <c r="GB135" s="108"/>
      <c r="GC135" s="108"/>
      <c r="GD135" s="108"/>
      <c r="GE135" s="108"/>
      <c r="GF135" s="108"/>
      <c r="GG135" s="108"/>
      <c r="GH135" s="108"/>
      <c r="GI135" s="108"/>
      <c r="GJ135" s="108"/>
      <c r="GK135" s="108"/>
      <c r="GL135" s="108"/>
      <c r="GM135" s="108"/>
      <c r="GN135" s="108"/>
      <c r="GO135" s="108"/>
      <c r="GP135" s="108"/>
      <c r="GQ135" s="108"/>
      <c r="GR135" s="108"/>
      <c r="GS135" s="108"/>
      <c r="GT135" s="108"/>
      <c r="GU135" s="108"/>
      <c r="GV135" s="108"/>
      <c r="GW135" s="108"/>
      <c r="GX135" s="108"/>
      <c r="GY135" s="108"/>
      <c r="GZ135" s="108"/>
      <c r="HA135" s="108"/>
      <c r="HB135" s="108"/>
      <c r="HC135" s="108"/>
      <c r="HD135" s="108"/>
      <c r="HE135" s="108"/>
      <c r="HF135" s="108"/>
      <c r="HG135" s="108"/>
      <c r="HH135" s="108"/>
      <c r="HI135" s="108"/>
      <c r="HJ135" s="108"/>
      <c r="HK135" s="108"/>
      <c r="HL135" s="108"/>
      <c r="HM135" s="108"/>
      <c r="HN135" s="108"/>
      <c r="HO135" s="108"/>
      <c r="HP135" s="108"/>
      <c r="HQ135" s="108"/>
      <c r="HR135" s="109"/>
    </row>
    <row r="136" spans="1:226" s="110" customFormat="1" ht="25.5" customHeight="1" x14ac:dyDescent="0.25">
      <c r="A136" s="120" t="s">
        <v>220</v>
      </c>
      <c r="B136" s="128" t="s">
        <v>693</v>
      </c>
      <c r="C136" s="121">
        <v>30.8</v>
      </c>
      <c r="D136" s="122">
        <v>102.66666666666666</v>
      </c>
      <c r="E136" s="123">
        <v>15598</v>
      </c>
      <c r="F136" s="124">
        <v>194.97500000000002</v>
      </c>
      <c r="G136" s="140" t="s">
        <v>205</v>
      </c>
      <c r="H136" s="118"/>
      <c r="I136" s="119"/>
      <c r="J136" s="129" t="s">
        <v>205</v>
      </c>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c r="BR136" s="108"/>
      <c r="BS136" s="108"/>
      <c r="BT136" s="108"/>
      <c r="BU136" s="108"/>
      <c r="BV136" s="108"/>
      <c r="BW136" s="108"/>
      <c r="BX136" s="108"/>
      <c r="BY136" s="108"/>
      <c r="BZ136" s="108"/>
      <c r="CA136" s="108"/>
      <c r="CB136" s="108"/>
      <c r="CC136" s="108"/>
      <c r="CD136" s="108"/>
      <c r="CE136" s="108"/>
      <c r="CF136" s="108"/>
      <c r="CG136" s="108"/>
      <c r="CH136" s="108"/>
      <c r="CI136" s="108"/>
      <c r="CJ136" s="108"/>
      <c r="CK136" s="108"/>
      <c r="CL136" s="108"/>
      <c r="CM136" s="108"/>
      <c r="CN136" s="108"/>
      <c r="CO136" s="108"/>
      <c r="CP136" s="108"/>
      <c r="CQ136" s="108"/>
      <c r="CR136" s="108"/>
      <c r="CS136" s="108"/>
      <c r="CT136" s="108"/>
      <c r="CU136" s="108"/>
      <c r="CV136" s="108"/>
      <c r="CW136" s="108"/>
      <c r="CX136" s="108"/>
      <c r="CY136" s="108"/>
      <c r="CZ136" s="108"/>
      <c r="DA136" s="108"/>
      <c r="DB136" s="108"/>
      <c r="DC136" s="108"/>
      <c r="DD136" s="108"/>
      <c r="DE136" s="108"/>
      <c r="DF136" s="108"/>
      <c r="DG136" s="108"/>
      <c r="DH136" s="108"/>
      <c r="DI136" s="108"/>
      <c r="DJ136" s="108"/>
      <c r="DK136" s="108"/>
      <c r="DL136" s="108"/>
      <c r="DM136" s="108"/>
      <c r="DN136" s="108"/>
      <c r="DO136" s="108"/>
      <c r="DP136" s="108"/>
      <c r="DQ136" s="108"/>
      <c r="DR136" s="108"/>
      <c r="DS136" s="108"/>
      <c r="DT136" s="108"/>
      <c r="DU136" s="108"/>
      <c r="DV136" s="108"/>
      <c r="DW136" s="108"/>
      <c r="DX136" s="108"/>
      <c r="DY136" s="108"/>
      <c r="DZ136" s="108"/>
      <c r="EA136" s="108"/>
      <c r="EB136" s="108"/>
      <c r="EC136" s="108"/>
      <c r="ED136" s="108"/>
      <c r="EE136" s="108"/>
      <c r="EF136" s="108"/>
      <c r="EG136" s="108"/>
      <c r="EH136" s="108"/>
      <c r="EI136" s="108"/>
      <c r="EJ136" s="108"/>
      <c r="EK136" s="108"/>
      <c r="EL136" s="108"/>
      <c r="EM136" s="108"/>
      <c r="EN136" s="108"/>
      <c r="EO136" s="108"/>
      <c r="EP136" s="108"/>
      <c r="EQ136" s="108"/>
      <c r="ER136" s="108"/>
      <c r="ES136" s="108"/>
      <c r="ET136" s="108"/>
      <c r="EU136" s="108"/>
      <c r="EV136" s="108"/>
      <c r="EW136" s="108"/>
      <c r="EX136" s="108"/>
      <c r="EY136" s="108"/>
      <c r="EZ136" s="108"/>
      <c r="FA136" s="108"/>
      <c r="FB136" s="108"/>
      <c r="FC136" s="108"/>
      <c r="FD136" s="108"/>
      <c r="FE136" s="108"/>
      <c r="FF136" s="108"/>
      <c r="FG136" s="108"/>
      <c r="FH136" s="108"/>
      <c r="FI136" s="108"/>
      <c r="FJ136" s="108"/>
      <c r="FK136" s="108"/>
      <c r="FL136" s="108"/>
      <c r="FM136" s="108"/>
      <c r="FN136" s="108"/>
      <c r="FO136" s="108"/>
      <c r="FP136" s="108"/>
      <c r="FQ136" s="108"/>
      <c r="FR136" s="108"/>
      <c r="FS136" s="108"/>
      <c r="FT136" s="108"/>
      <c r="FU136" s="108"/>
      <c r="FV136" s="108"/>
      <c r="FW136" s="108"/>
      <c r="FX136" s="108"/>
      <c r="FY136" s="108"/>
      <c r="FZ136" s="108"/>
      <c r="GA136" s="108"/>
      <c r="GB136" s="108"/>
      <c r="GC136" s="108"/>
      <c r="GD136" s="108"/>
      <c r="GE136" s="108"/>
      <c r="GF136" s="108"/>
      <c r="GG136" s="108"/>
      <c r="GH136" s="108"/>
      <c r="GI136" s="108"/>
      <c r="GJ136" s="108"/>
      <c r="GK136" s="108"/>
      <c r="GL136" s="108"/>
      <c r="GM136" s="108"/>
      <c r="GN136" s="108"/>
      <c r="GO136" s="108"/>
      <c r="GP136" s="108"/>
      <c r="GQ136" s="108"/>
      <c r="GR136" s="108"/>
      <c r="GS136" s="108"/>
      <c r="GT136" s="108"/>
      <c r="GU136" s="108"/>
      <c r="GV136" s="108"/>
      <c r="GW136" s="108"/>
      <c r="GX136" s="108"/>
      <c r="GY136" s="108"/>
      <c r="GZ136" s="108"/>
      <c r="HA136" s="108"/>
      <c r="HB136" s="108"/>
      <c r="HC136" s="108"/>
      <c r="HD136" s="108"/>
      <c r="HE136" s="108"/>
      <c r="HF136" s="108"/>
      <c r="HG136" s="108"/>
      <c r="HH136" s="108"/>
      <c r="HI136" s="108"/>
      <c r="HJ136" s="108"/>
      <c r="HK136" s="108"/>
      <c r="HL136" s="108"/>
      <c r="HM136" s="108"/>
      <c r="HN136" s="108"/>
      <c r="HO136" s="108"/>
      <c r="HP136" s="108"/>
      <c r="HQ136" s="108"/>
      <c r="HR136" s="109"/>
    </row>
    <row r="137" spans="1:226" s="110" customFormat="1" ht="25.5" customHeight="1" x14ac:dyDescent="0.25">
      <c r="A137" s="120" t="s">
        <v>221</v>
      </c>
      <c r="B137" s="128" t="s">
        <v>694</v>
      </c>
      <c r="C137" s="121">
        <v>50.72</v>
      </c>
      <c r="D137" s="122">
        <v>169.06666666666666</v>
      </c>
      <c r="E137" s="123">
        <v>8956</v>
      </c>
      <c r="F137" s="124">
        <v>111.94999999999999</v>
      </c>
      <c r="G137" s="140">
        <v>0</v>
      </c>
      <c r="H137" s="118"/>
      <c r="I137" s="119"/>
      <c r="J137" s="129" t="s">
        <v>205</v>
      </c>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c r="BR137" s="108"/>
      <c r="BS137" s="108"/>
      <c r="BT137" s="108"/>
      <c r="BU137" s="108"/>
      <c r="BV137" s="108"/>
      <c r="BW137" s="108"/>
      <c r="BX137" s="108"/>
      <c r="BY137" s="108"/>
      <c r="BZ137" s="108"/>
      <c r="CA137" s="108"/>
      <c r="CB137" s="108"/>
      <c r="CC137" s="108"/>
      <c r="CD137" s="108"/>
      <c r="CE137" s="108"/>
      <c r="CF137" s="108"/>
      <c r="CG137" s="108"/>
      <c r="CH137" s="108"/>
      <c r="CI137" s="108"/>
      <c r="CJ137" s="108"/>
      <c r="CK137" s="108"/>
      <c r="CL137" s="108"/>
      <c r="CM137" s="108"/>
      <c r="CN137" s="108"/>
      <c r="CO137" s="108"/>
      <c r="CP137" s="108"/>
      <c r="CQ137" s="108"/>
      <c r="CR137" s="108"/>
      <c r="CS137" s="108"/>
      <c r="CT137" s="108"/>
      <c r="CU137" s="108"/>
      <c r="CV137" s="108"/>
      <c r="CW137" s="108"/>
      <c r="CX137" s="108"/>
      <c r="CY137" s="108"/>
      <c r="CZ137" s="108"/>
      <c r="DA137" s="108"/>
      <c r="DB137" s="108"/>
      <c r="DC137" s="108"/>
      <c r="DD137" s="108"/>
      <c r="DE137" s="108"/>
      <c r="DF137" s="108"/>
      <c r="DG137" s="108"/>
      <c r="DH137" s="108"/>
      <c r="DI137" s="108"/>
      <c r="DJ137" s="108"/>
      <c r="DK137" s="108"/>
      <c r="DL137" s="108"/>
      <c r="DM137" s="108"/>
      <c r="DN137" s="108"/>
      <c r="DO137" s="108"/>
      <c r="DP137" s="108"/>
      <c r="DQ137" s="108"/>
      <c r="DR137" s="108"/>
      <c r="DS137" s="108"/>
      <c r="DT137" s="108"/>
      <c r="DU137" s="108"/>
      <c r="DV137" s="108"/>
      <c r="DW137" s="108"/>
      <c r="DX137" s="108"/>
      <c r="DY137" s="108"/>
      <c r="DZ137" s="108"/>
      <c r="EA137" s="108"/>
      <c r="EB137" s="108"/>
      <c r="EC137" s="108"/>
      <c r="ED137" s="108"/>
      <c r="EE137" s="108"/>
      <c r="EF137" s="108"/>
      <c r="EG137" s="108"/>
      <c r="EH137" s="108"/>
      <c r="EI137" s="108"/>
      <c r="EJ137" s="108"/>
      <c r="EK137" s="108"/>
      <c r="EL137" s="108"/>
      <c r="EM137" s="108"/>
      <c r="EN137" s="108"/>
      <c r="EO137" s="108"/>
      <c r="EP137" s="108"/>
      <c r="EQ137" s="108"/>
      <c r="ER137" s="108"/>
      <c r="ES137" s="108"/>
      <c r="ET137" s="108"/>
      <c r="EU137" s="108"/>
      <c r="EV137" s="108"/>
      <c r="EW137" s="108"/>
      <c r="EX137" s="108"/>
      <c r="EY137" s="108"/>
      <c r="EZ137" s="108"/>
      <c r="FA137" s="108"/>
      <c r="FB137" s="108"/>
      <c r="FC137" s="108"/>
      <c r="FD137" s="108"/>
      <c r="FE137" s="108"/>
      <c r="FF137" s="108"/>
      <c r="FG137" s="108"/>
      <c r="FH137" s="108"/>
      <c r="FI137" s="108"/>
      <c r="FJ137" s="108"/>
      <c r="FK137" s="108"/>
      <c r="FL137" s="108"/>
      <c r="FM137" s="108"/>
      <c r="FN137" s="108"/>
      <c r="FO137" s="108"/>
      <c r="FP137" s="108"/>
      <c r="FQ137" s="108"/>
      <c r="FR137" s="108"/>
      <c r="FS137" s="108"/>
      <c r="FT137" s="108"/>
      <c r="FU137" s="108"/>
      <c r="FV137" s="108"/>
      <c r="FW137" s="108"/>
      <c r="FX137" s="108"/>
      <c r="FY137" s="108"/>
      <c r="FZ137" s="108"/>
      <c r="GA137" s="108"/>
      <c r="GB137" s="108"/>
      <c r="GC137" s="108"/>
      <c r="GD137" s="108"/>
      <c r="GE137" s="108"/>
      <c r="GF137" s="108"/>
      <c r="GG137" s="108"/>
      <c r="GH137" s="108"/>
      <c r="GI137" s="108"/>
      <c r="GJ137" s="108"/>
      <c r="GK137" s="108"/>
      <c r="GL137" s="108"/>
      <c r="GM137" s="108"/>
      <c r="GN137" s="108"/>
      <c r="GO137" s="108"/>
      <c r="GP137" s="108"/>
      <c r="GQ137" s="108"/>
      <c r="GR137" s="108"/>
      <c r="GS137" s="108"/>
      <c r="GT137" s="108"/>
      <c r="GU137" s="108"/>
      <c r="GV137" s="108"/>
      <c r="GW137" s="108"/>
      <c r="GX137" s="108"/>
      <c r="GY137" s="108"/>
      <c r="GZ137" s="108"/>
      <c r="HA137" s="108"/>
      <c r="HB137" s="108"/>
      <c r="HC137" s="108"/>
      <c r="HD137" s="108"/>
      <c r="HE137" s="108"/>
      <c r="HF137" s="108"/>
      <c r="HG137" s="108"/>
      <c r="HH137" s="108"/>
      <c r="HI137" s="108"/>
      <c r="HJ137" s="108"/>
      <c r="HK137" s="108"/>
      <c r="HL137" s="108"/>
      <c r="HM137" s="108"/>
      <c r="HN137" s="108"/>
      <c r="HO137" s="108"/>
      <c r="HP137" s="108"/>
      <c r="HQ137" s="108"/>
      <c r="HR137" s="109"/>
    </row>
    <row r="138" spans="1:226" s="110" customFormat="1" ht="25.5" customHeight="1" x14ac:dyDescent="0.25">
      <c r="A138" s="120" t="s">
        <v>456</v>
      </c>
      <c r="B138" s="128" t="s">
        <v>695</v>
      </c>
      <c r="C138" s="121">
        <v>83.58</v>
      </c>
      <c r="D138" s="122">
        <v>278.60000000000002</v>
      </c>
      <c r="E138" s="123">
        <v>8141</v>
      </c>
      <c r="F138" s="124">
        <v>101.7625</v>
      </c>
      <c r="G138" s="140">
        <v>0</v>
      </c>
      <c r="H138" s="118"/>
      <c r="I138" s="119"/>
      <c r="J138" s="129" t="s">
        <v>205</v>
      </c>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c r="BB138" s="108"/>
      <c r="BC138" s="108"/>
      <c r="BD138" s="108"/>
      <c r="BE138" s="108"/>
      <c r="BF138" s="108"/>
      <c r="BG138" s="108"/>
      <c r="BH138" s="108"/>
      <c r="BI138" s="108"/>
      <c r="BJ138" s="108"/>
      <c r="BK138" s="108"/>
      <c r="BL138" s="108"/>
      <c r="BM138" s="108"/>
      <c r="BN138" s="108"/>
      <c r="BO138" s="108"/>
      <c r="BP138" s="108"/>
      <c r="BQ138" s="108"/>
      <c r="BR138" s="108"/>
      <c r="BS138" s="108"/>
      <c r="BT138" s="108"/>
      <c r="BU138" s="108"/>
      <c r="BV138" s="108"/>
      <c r="BW138" s="108"/>
      <c r="BX138" s="108"/>
      <c r="BY138" s="108"/>
      <c r="BZ138" s="108"/>
      <c r="CA138" s="108"/>
      <c r="CB138" s="108"/>
      <c r="CC138" s="108"/>
      <c r="CD138" s="108"/>
      <c r="CE138" s="108"/>
      <c r="CF138" s="108"/>
      <c r="CG138" s="108"/>
      <c r="CH138" s="108"/>
      <c r="CI138" s="108"/>
      <c r="CJ138" s="108"/>
      <c r="CK138" s="108"/>
      <c r="CL138" s="108"/>
      <c r="CM138" s="108"/>
      <c r="CN138" s="108"/>
      <c r="CO138" s="108"/>
      <c r="CP138" s="108"/>
      <c r="CQ138" s="108"/>
      <c r="CR138" s="108"/>
      <c r="CS138" s="108"/>
      <c r="CT138" s="108"/>
      <c r="CU138" s="108"/>
      <c r="CV138" s="108"/>
      <c r="CW138" s="108"/>
      <c r="CX138" s="108"/>
      <c r="CY138" s="108"/>
      <c r="CZ138" s="108"/>
      <c r="DA138" s="108"/>
      <c r="DB138" s="108"/>
      <c r="DC138" s="108"/>
      <c r="DD138" s="108"/>
      <c r="DE138" s="108"/>
      <c r="DF138" s="108"/>
      <c r="DG138" s="108"/>
      <c r="DH138" s="108"/>
      <c r="DI138" s="108"/>
      <c r="DJ138" s="108"/>
      <c r="DK138" s="108"/>
      <c r="DL138" s="108"/>
      <c r="DM138" s="108"/>
      <c r="DN138" s="108"/>
      <c r="DO138" s="108"/>
      <c r="DP138" s="108"/>
      <c r="DQ138" s="108"/>
      <c r="DR138" s="108"/>
      <c r="DS138" s="108"/>
      <c r="DT138" s="108"/>
      <c r="DU138" s="108"/>
      <c r="DV138" s="108"/>
      <c r="DW138" s="108"/>
      <c r="DX138" s="108"/>
      <c r="DY138" s="108"/>
      <c r="DZ138" s="108"/>
      <c r="EA138" s="108"/>
      <c r="EB138" s="108"/>
      <c r="EC138" s="108"/>
      <c r="ED138" s="108"/>
      <c r="EE138" s="108"/>
      <c r="EF138" s="108"/>
      <c r="EG138" s="108"/>
      <c r="EH138" s="108"/>
      <c r="EI138" s="108"/>
      <c r="EJ138" s="108"/>
      <c r="EK138" s="108"/>
      <c r="EL138" s="108"/>
      <c r="EM138" s="108"/>
      <c r="EN138" s="108"/>
      <c r="EO138" s="108"/>
      <c r="EP138" s="108"/>
      <c r="EQ138" s="108"/>
      <c r="ER138" s="108"/>
      <c r="ES138" s="108"/>
      <c r="ET138" s="108"/>
      <c r="EU138" s="108"/>
      <c r="EV138" s="108"/>
      <c r="EW138" s="108"/>
      <c r="EX138" s="108"/>
      <c r="EY138" s="108"/>
      <c r="EZ138" s="108"/>
      <c r="FA138" s="108"/>
      <c r="FB138" s="108"/>
      <c r="FC138" s="108"/>
      <c r="FD138" s="108"/>
      <c r="FE138" s="108"/>
      <c r="FF138" s="108"/>
      <c r="FG138" s="108"/>
      <c r="FH138" s="108"/>
      <c r="FI138" s="108"/>
      <c r="FJ138" s="108"/>
      <c r="FK138" s="108"/>
      <c r="FL138" s="108"/>
      <c r="FM138" s="108"/>
      <c r="FN138" s="108"/>
      <c r="FO138" s="108"/>
      <c r="FP138" s="108"/>
      <c r="FQ138" s="108"/>
      <c r="FR138" s="108"/>
      <c r="FS138" s="108"/>
      <c r="FT138" s="108"/>
      <c r="FU138" s="108"/>
      <c r="FV138" s="108"/>
      <c r="FW138" s="108"/>
      <c r="FX138" s="108"/>
      <c r="FY138" s="108"/>
      <c r="FZ138" s="108"/>
      <c r="GA138" s="108"/>
      <c r="GB138" s="108"/>
      <c r="GC138" s="108"/>
      <c r="GD138" s="108"/>
      <c r="GE138" s="108"/>
      <c r="GF138" s="108"/>
      <c r="GG138" s="108"/>
      <c r="GH138" s="108"/>
      <c r="GI138" s="108"/>
      <c r="GJ138" s="108"/>
      <c r="GK138" s="108"/>
      <c r="GL138" s="108"/>
      <c r="GM138" s="108"/>
      <c r="GN138" s="108"/>
      <c r="GO138" s="108"/>
      <c r="GP138" s="108"/>
      <c r="GQ138" s="108"/>
      <c r="GR138" s="108"/>
      <c r="GS138" s="108"/>
      <c r="GT138" s="108"/>
      <c r="GU138" s="108"/>
      <c r="GV138" s="108"/>
      <c r="GW138" s="108"/>
      <c r="GX138" s="108"/>
      <c r="GY138" s="108"/>
      <c r="GZ138" s="108"/>
      <c r="HA138" s="108"/>
      <c r="HB138" s="108"/>
      <c r="HC138" s="108"/>
      <c r="HD138" s="108"/>
      <c r="HE138" s="108"/>
      <c r="HF138" s="108"/>
      <c r="HG138" s="108"/>
      <c r="HH138" s="108"/>
      <c r="HI138" s="108"/>
      <c r="HJ138" s="108"/>
      <c r="HK138" s="108"/>
      <c r="HL138" s="108"/>
      <c r="HM138" s="108"/>
      <c r="HN138" s="108"/>
      <c r="HO138" s="108"/>
      <c r="HP138" s="108"/>
      <c r="HQ138" s="108"/>
      <c r="HR138" s="109"/>
    </row>
    <row r="139" spans="1:226" s="110" customFormat="1" ht="25.5" customHeight="1" x14ac:dyDescent="0.25">
      <c r="A139" s="120" t="s">
        <v>457</v>
      </c>
      <c r="B139" s="128" t="s">
        <v>696</v>
      </c>
      <c r="C139" s="121">
        <v>38.159999999999997</v>
      </c>
      <c r="D139" s="122">
        <v>127.19999999999997</v>
      </c>
      <c r="E139" s="123">
        <v>7789</v>
      </c>
      <c r="F139" s="124">
        <v>97.362499999999997</v>
      </c>
      <c r="G139" s="140">
        <v>0</v>
      </c>
      <c r="H139" s="118"/>
      <c r="I139" s="119"/>
      <c r="J139" s="129" t="s">
        <v>205</v>
      </c>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c r="AW139" s="108"/>
      <c r="AX139" s="108"/>
      <c r="AY139" s="108"/>
      <c r="AZ139" s="108"/>
      <c r="BA139" s="108"/>
      <c r="BB139" s="108"/>
      <c r="BC139" s="108"/>
      <c r="BD139" s="108"/>
      <c r="BE139" s="108"/>
      <c r="BF139" s="108"/>
      <c r="BG139" s="108"/>
      <c r="BH139" s="108"/>
      <c r="BI139" s="108"/>
      <c r="BJ139" s="108"/>
      <c r="BK139" s="108"/>
      <c r="BL139" s="108"/>
      <c r="BM139" s="108"/>
      <c r="BN139" s="108"/>
      <c r="BO139" s="108"/>
      <c r="BP139" s="108"/>
      <c r="BQ139" s="108"/>
      <c r="BR139" s="108"/>
      <c r="BS139" s="108"/>
      <c r="BT139" s="108"/>
      <c r="BU139" s="108"/>
      <c r="BV139" s="108"/>
      <c r="BW139" s="108"/>
      <c r="BX139" s="108"/>
      <c r="BY139" s="108"/>
      <c r="BZ139" s="108"/>
      <c r="CA139" s="108"/>
      <c r="CB139" s="108"/>
      <c r="CC139" s="108"/>
      <c r="CD139" s="108"/>
      <c r="CE139" s="108"/>
      <c r="CF139" s="108"/>
      <c r="CG139" s="108"/>
      <c r="CH139" s="108"/>
      <c r="CI139" s="108"/>
      <c r="CJ139" s="108"/>
      <c r="CK139" s="108"/>
      <c r="CL139" s="108"/>
      <c r="CM139" s="108"/>
      <c r="CN139" s="108"/>
      <c r="CO139" s="108"/>
      <c r="CP139" s="108"/>
      <c r="CQ139" s="108"/>
      <c r="CR139" s="108"/>
      <c r="CS139" s="108"/>
      <c r="CT139" s="108"/>
      <c r="CU139" s="108"/>
      <c r="CV139" s="108"/>
      <c r="CW139" s="108"/>
      <c r="CX139" s="108"/>
      <c r="CY139" s="108"/>
      <c r="CZ139" s="108"/>
      <c r="DA139" s="108"/>
      <c r="DB139" s="108"/>
      <c r="DC139" s="108"/>
      <c r="DD139" s="108"/>
      <c r="DE139" s="108"/>
      <c r="DF139" s="108"/>
      <c r="DG139" s="108"/>
      <c r="DH139" s="108"/>
      <c r="DI139" s="108"/>
      <c r="DJ139" s="108"/>
      <c r="DK139" s="108"/>
      <c r="DL139" s="108"/>
      <c r="DM139" s="108"/>
      <c r="DN139" s="108"/>
      <c r="DO139" s="108"/>
      <c r="DP139" s="108"/>
      <c r="DQ139" s="108"/>
      <c r="DR139" s="108"/>
      <c r="DS139" s="108"/>
      <c r="DT139" s="108"/>
      <c r="DU139" s="108"/>
      <c r="DV139" s="108"/>
      <c r="DW139" s="108"/>
      <c r="DX139" s="108"/>
      <c r="DY139" s="108"/>
      <c r="DZ139" s="108"/>
      <c r="EA139" s="108"/>
      <c r="EB139" s="108"/>
      <c r="EC139" s="108"/>
      <c r="ED139" s="108"/>
      <c r="EE139" s="108"/>
      <c r="EF139" s="108"/>
      <c r="EG139" s="108"/>
      <c r="EH139" s="108"/>
      <c r="EI139" s="108"/>
      <c r="EJ139" s="108"/>
      <c r="EK139" s="108"/>
      <c r="EL139" s="108"/>
      <c r="EM139" s="108"/>
      <c r="EN139" s="108"/>
      <c r="EO139" s="108"/>
      <c r="EP139" s="108"/>
      <c r="EQ139" s="108"/>
      <c r="ER139" s="108"/>
      <c r="ES139" s="108"/>
      <c r="ET139" s="108"/>
      <c r="EU139" s="108"/>
      <c r="EV139" s="108"/>
      <c r="EW139" s="108"/>
      <c r="EX139" s="108"/>
      <c r="EY139" s="108"/>
      <c r="EZ139" s="108"/>
      <c r="FA139" s="108"/>
      <c r="FB139" s="108"/>
      <c r="FC139" s="108"/>
      <c r="FD139" s="108"/>
      <c r="FE139" s="108"/>
      <c r="FF139" s="108"/>
      <c r="FG139" s="108"/>
      <c r="FH139" s="108"/>
      <c r="FI139" s="108"/>
      <c r="FJ139" s="108"/>
      <c r="FK139" s="108"/>
      <c r="FL139" s="108"/>
      <c r="FM139" s="108"/>
      <c r="FN139" s="108"/>
      <c r="FO139" s="108"/>
      <c r="FP139" s="108"/>
      <c r="FQ139" s="108"/>
      <c r="FR139" s="108"/>
      <c r="FS139" s="108"/>
      <c r="FT139" s="108"/>
      <c r="FU139" s="108"/>
      <c r="FV139" s="108"/>
      <c r="FW139" s="108"/>
      <c r="FX139" s="108"/>
      <c r="FY139" s="108"/>
      <c r="FZ139" s="108"/>
      <c r="GA139" s="108"/>
      <c r="GB139" s="108"/>
      <c r="GC139" s="108"/>
      <c r="GD139" s="108"/>
      <c r="GE139" s="108"/>
      <c r="GF139" s="108"/>
      <c r="GG139" s="108"/>
      <c r="GH139" s="108"/>
      <c r="GI139" s="108"/>
      <c r="GJ139" s="108"/>
      <c r="GK139" s="108"/>
      <c r="GL139" s="108"/>
      <c r="GM139" s="108"/>
      <c r="GN139" s="108"/>
      <c r="GO139" s="108"/>
      <c r="GP139" s="108"/>
      <c r="GQ139" s="108"/>
      <c r="GR139" s="108"/>
      <c r="GS139" s="108"/>
      <c r="GT139" s="108"/>
      <c r="GU139" s="108"/>
      <c r="GV139" s="108"/>
      <c r="GW139" s="108"/>
      <c r="GX139" s="108"/>
      <c r="GY139" s="108"/>
      <c r="GZ139" s="108"/>
      <c r="HA139" s="108"/>
      <c r="HB139" s="108"/>
      <c r="HC139" s="108"/>
      <c r="HD139" s="108"/>
      <c r="HE139" s="108"/>
      <c r="HF139" s="108"/>
      <c r="HG139" s="108"/>
      <c r="HH139" s="108"/>
      <c r="HI139" s="108"/>
      <c r="HJ139" s="108"/>
      <c r="HK139" s="108"/>
      <c r="HL139" s="108"/>
      <c r="HM139" s="108"/>
      <c r="HN139" s="108"/>
      <c r="HO139" s="108"/>
      <c r="HP139" s="108"/>
      <c r="HQ139" s="108"/>
      <c r="HR139" s="109"/>
    </row>
    <row r="140" spans="1:226" s="110" customFormat="1" ht="25.5" customHeight="1" x14ac:dyDescent="0.25">
      <c r="A140" s="120" t="s">
        <v>458</v>
      </c>
      <c r="B140" s="128" t="s">
        <v>697</v>
      </c>
      <c r="C140" s="121">
        <v>56.14</v>
      </c>
      <c r="D140" s="122">
        <v>187.13333333333333</v>
      </c>
      <c r="E140" s="123">
        <v>2857</v>
      </c>
      <c r="F140" s="124">
        <v>35.712500000000006</v>
      </c>
      <c r="G140" s="140">
        <v>0</v>
      </c>
      <c r="H140" s="118"/>
      <c r="I140" s="119"/>
      <c r="J140" s="129" t="s">
        <v>205</v>
      </c>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c r="BR140" s="108"/>
      <c r="BS140" s="108"/>
      <c r="BT140" s="108"/>
      <c r="BU140" s="108"/>
      <c r="BV140" s="108"/>
      <c r="BW140" s="108"/>
      <c r="BX140" s="108"/>
      <c r="BY140" s="108"/>
      <c r="BZ140" s="108"/>
      <c r="CA140" s="108"/>
      <c r="CB140" s="108"/>
      <c r="CC140" s="108"/>
      <c r="CD140" s="108"/>
      <c r="CE140" s="108"/>
      <c r="CF140" s="108"/>
      <c r="CG140" s="108"/>
      <c r="CH140" s="108"/>
      <c r="CI140" s="108"/>
      <c r="CJ140" s="108"/>
      <c r="CK140" s="108"/>
      <c r="CL140" s="108"/>
      <c r="CM140" s="108"/>
      <c r="CN140" s="108"/>
      <c r="CO140" s="108"/>
      <c r="CP140" s="108"/>
      <c r="CQ140" s="108"/>
      <c r="CR140" s="108"/>
      <c r="CS140" s="108"/>
      <c r="CT140" s="108"/>
      <c r="CU140" s="108"/>
      <c r="CV140" s="108"/>
      <c r="CW140" s="108"/>
      <c r="CX140" s="108"/>
      <c r="CY140" s="108"/>
      <c r="CZ140" s="108"/>
      <c r="DA140" s="108"/>
      <c r="DB140" s="108"/>
      <c r="DC140" s="108"/>
      <c r="DD140" s="108"/>
      <c r="DE140" s="108"/>
      <c r="DF140" s="108"/>
      <c r="DG140" s="108"/>
      <c r="DH140" s="108"/>
      <c r="DI140" s="108"/>
      <c r="DJ140" s="108"/>
      <c r="DK140" s="108"/>
      <c r="DL140" s="108"/>
      <c r="DM140" s="108"/>
      <c r="DN140" s="108"/>
      <c r="DO140" s="108"/>
      <c r="DP140" s="108"/>
      <c r="DQ140" s="108"/>
      <c r="DR140" s="108"/>
      <c r="DS140" s="108"/>
      <c r="DT140" s="108"/>
      <c r="DU140" s="108"/>
      <c r="DV140" s="108"/>
      <c r="DW140" s="108"/>
      <c r="DX140" s="108"/>
      <c r="DY140" s="108"/>
      <c r="DZ140" s="108"/>
      <c r="EA140" s="108"/>
      <c r="EB140" s="108"/>
      <c r="EC140" s="108"/>
      <c r="ED140" s="108"/>
      <c r="EE140" s="108"/>
      <c r="EF140" s="108"/>
      <c r="EG140" s="108"/>
      <c r="EH140" s="108"/>
      <c r="EI140" s="108"/>
      <c r="EJ140" s="108"/>
      <c r="EK140" s="108"/>
      <c r="EL140" s="108"/>
      <c r="EM140" s="108"/>
      <c r="EN140" s="108"/>
      <c r="EO140" s="108"/>
      <c r="EP140" s="108"/>
      <c r="EQ140" s="108"/>
      <c r="ER140" s="108"/>
      <c r="ES140" s="108"/>
      <c r="ET140" s="108"/>
      <c r="EU140" s="108"/>
      <c r="EV140" s="108"/>
      <c r="EW140" s="108"/>
      <c r="EX140" s="108"/>
      <c r="EY140" s="108"/>
      <c r="EZ140" s="108"/>
      <c r="FA140" s="108"/>
      <c r="FB140" s="108"/>
      <c r="FC140" s="108"/>
      <c r="FD140" s="108"/>
      <c r="FE140" s="108"/>
      <c r="FF140" s="108"/>
      <c r="FG140" s="108"/>
      <c r="FH140" s="108"/>
      <c r="FI140" s="108"/>
      <c r="FJ140" s="108"/>
      <c r="FK140" s="108"/>
      <c r="FL140" s="108"/>
      <c r="FM140" s="108"/>
      <c r="FN140" s="108"/>
      <c r="FO140" s="108"/>
      <c r="FP140" s="108"/>
      <c r="FQ140" s="108"/>
      <c r="FR140" s="108"/>
      <c r="FS140" s="108"/>
      <c r="FT140" s="108"/>
      <c r="FU140" s="108"/>
      <c r="FV140" s="108"/>
      <c r="FW140" s="108"/>
      <c r="FX140" s="108"/>
      <c r="FY140" s="108"/>
      <c r="FZ140" s="108"/>
      <c r="GA140" s="108"/>
      <c r="GB140" s="108"/>
      <c r="GC140" s="108"/>
      <c r="GD140" s="108"/>
      <c r="GE140" s="108"/>
      <c r="GF140" s="108"/>
      <c r="GG140" s="108"/>
      <c r="GH140" s="108"/>
      <c r="GI140" s="108"/>
      <c r="GJ140" s="108"/>
      <c r="GK140" s="108"/>
      <c r="GL140" s="108"/>
      <c r="GM140" s="108"/>
      <c r="GN140" s="108"/>
      <c r="GO140" s="108"/>
      <c r="GP140" s="108"/>
      <c r="GQ140" s="108"/>
      <c r="GR140" s="108"/>
      <c r="GS140" s="108"/>
      <c r="GT140" s="108"/>
      <c r="GU140" s="108"/>
      <c r="GV140" s="108"/>
      <c r="GW140" s="108"/>
      <c r="GX140" s="108"/>
      <c r="GY140" s="108"/>
      <c r="GZ140" s="108"/>
      <c r="HA140" s="108"/>
      <c r="HB140" s="108"/>
      <c r="HC140" s="108"/>
      <c r="HD140" s="108"/>
      <c r="HE140" s="108"/>
      <c r="HF140" s="108"/>
      <c r="HG140" s="108"/>
      <c r="HH140" s="108"/>
      <c r="HI140" s="108"/>
      <c r="HJ140" s="108"/>
      <c r="HK140" s="108"/>
      <c r="HL140" s="108"/>
      <c r="HM140" s="108"/>
      <c r="HN140" s="108"/>
      <c r="HO140" s="108"/>
      <c r="HP140" s="108"/>
      <c r="HQ140" s="108"/>
      <c r="HR140" s="109"/>
    </row>
    <row r="141" spans="1:226" s="110" customFormat="1" ht="25.5" customHeight="1" x14ac:dyDescent="0.25">
      <c r="A141" s="120" t="s">
        <v>459</v>
      </c>
      <c r="B141" s="128" t="s">
        <v>698</v>
      </c>
      <c r="C141" s="121">
        <v>19.32</v>
      </c>
      <c r="D141" s="122">
        <v>138</v>
      </c>
      <c r="E141" s="123">
        <v>18829</v>
      </c>
      <c r="F141" s="124">
        <v>235.36250000000001</v>
      </c>
      <c r="G141" s="140" t="s">
        <v>205</v>
      </c>
      <c r="H141" s="118"/>
      <c r="I141" s="119"/>
      <c r="J141" s="129" t="s">
        <v>205</v>
      </c>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P141" s="108"/>
      <c r="BQ141" s="108"/>
      <c r="BR141" s="108"/>
      <c r="BS141" s="108"/>
      <c r="BT141" s="108"/>
      <c r="BU141" s="108"/>
      <c r="BV141" s="108"/>
      <c r="BW141" s="108"/>
      <c r="BX141" s="108"/>
      <c r="BY141" s="108"/>
      <c r="BZ141" s="108"/>
      <c r="CA141" s="108"/>
      <c r="CB141" s="108"/>
      <c r="CC141" s="108"/>
      <c r="CD141" s="108"/>
      <c r="CE141" s="108"/>
      <c r="CF141" s="108"/>
      <c r="CG141" s="108"/>
      <c r="CH141" s="108"/>
      <c r="CI141" s="108"/>
      <c r="CJ141" s="108"/>
      <c r="CK141" s="108"/>
      <c r="CL141" s="108"/>
      <c r="CM141" s="108"/>
      <c r="CN141" s="108"/>
      <c r="CO141" s="108"/>
      <c r="CP141" s="108"/>
      <c r="CQ141" s="108"/>
      <c r="CR141" s="108"/>
      <c r="CS141" s="108"/>
      <c r="CT141" s="108"/>
      <c r="CU141" s="108"/>
      <c r="CV141" s="108"/>
      <c r="CW141" s="108"/>
      <c r="CX141" s="108"/>
      <c r="CY141" s="108"/>
      <c r="CZ141" s="108"/>
      <c r="DA141" s="108"/>
      <c r="DB141" s="108"/>
      <c r="DC141" s="108"/>
      <c r="DD141" s="108"/>
      <c r="DE141" s="108"/>
      <c r="DF141" s="108"/>
      <c r="DG141" s="108"/>
      <c r="DH141" s="108"/>
      <c r="DI141" s="108"/>
      <c r="DJ141" s="108"/>
      <c r="DK141" s="108"/>
      <c r="DL141" s="108"/>
      <c r="DM141" s="108"/>
      <c r="DN141" s="108"/>
      <c r="DO141" s="108"/>
      <c r="DP141" s="108"/>
      <c r="DQ141" s="108"/>
      <c r="DR141" s="108"/>
      <c r="DS141" s="108"/>
      <c r="DT141" s="108"/>
      <c r="DU141" s="108"/>
      <c r="DV141" s="108"/>
      <c r="DW141" s="108"/>
      <c r="DX141" s="108"/>
      <c r="DY141" s="108"/>
      <c r="DZ141" s="108"/>
      <c r="EA141" s="108"/>
      <c r="EB141" s="108"/>
      <c r="EC141" s="108"/>
      <c r="ED141" s="108"/>
      <c r="EE141" s="108"/>
      <c r="EF141" s="108"/>
      <c r="EG141" s="108"/>
      <c r="EH141" s="108"/>
      <c r="EI141" s="108"/>
      <c r="EJ141" s="108"/>
      <c r="EK141" s="108"/>
      <c r="EL141" s="108"/>
      <c r="EM141" s="108"/>
      <c r="EN141" s="108"/>
      <c r="EO141" s="108"/>
      <c r="EP141" s="108"/>
      <c r="EQ141" s="108"/>
      <c r="ER141" s="108"/>
      <c r="ES141" s="108"/>
      <c r="ET141" s="108"/>
      <c r="EU141" s="108"/>
      <c r="EV141" s="108"/>
      <c r="EW141" s="108"/>
      <c r="EX141" s="108"/>
      <c r="EY141" s="108"/>
      <c r="EZ141" s="108"/>
      <c r="FA141" s="108"/>
      <c r="FB141" s="108"/>
      <c r="FC141" s="108"/>
      <c r="FD141" s="108"/>
      <c r="FE141" s="108"/>
      <c r="FF141" s="108"/>
      <c r="FG141" s="108"/>
      <c r="FH141" s="108"/>
      <c r="FI141" s="108"/>
      <c r="FJ141" s="108"/>
      <c r="FK141" s="108"/>
      <c r="FL141" s="108"/>
      <c r="FM141" s="108"/>
      <c r="FN141" s="108"/>
      <c r="FO141" s="108"/>
      <c r="FP141" s="108"/>
      <c r="FQ141" s="108"/>
      <c r="FR141" s="108"/>
      <c r="FS141" s="108"/>
      <c r="FT141" s="108"/>
      <c r="FU141" s="108"/>
      <c r="FV141" s="108"/>
      <c r="FW141" s="108"/>
      <c r="FX141" s="108"/>
      <c r="FY141" s="108"/>
      <c r="FZ141" s="108"/>
      <c r="GA141" s="108"/>
      <c r="GB141" s="108"/>
      <c r="GC141" s="108"/>
      <c r="GD141" s="108"/>
      <c r="GE141" s="108"/>
      <c r="GF141" s="108"/>
      <c r="GG141" s="108"/>
      <c r="GH141" s="108"/>
      <c r="GI141" s="108"/>
      <c r="GJ141" s="108"/>
      <c r="GK141" s="108"/>
      <c r="GL141" s="108"/>
      <c r="GM141" s="108"/>
      <c r="GN141" s="108"/>
      <c r="GO141" s="108"/>
      <c r="GP141" s="108"/>
      <c r="GQ141" s="108"/>
      <c r="GR141" s="108"/>
      <c r="GS141" s="108"/>
      <c r="GT141" s="108"/>
      <c r="GU141" s="108"/>
      <c r="GV141" s="108"/>
      <c r="GW141" s="108"/>
      <c r="GX141" s="108"/>
      <c r="GY141" s="108"/>
      <c r="GZ141" s="108"/>
      <c r="HA141" s="108"/>
      <c r="HB141" s="108"/>
      <c r="HC141" s="108"/>
      <c r="HD141" s="108"/>
      <c r="HE141" s="108"/>
      <c r="HF141" s="108"/>
      <c r="HG141" s="108"/>
      <c r="HH141" s="108"/>
      <c r="HI141" s="108"/>
      <c r="HJ141" s="108"/>
      <c r="HK141" s="108"/>
      <c r="HL141" s="108"/>
      <c r="HM141" s="108"/>
      <c r="HN141" s="108"/>
      <c r="HO141" s="108"/>
      <c r="HP141" s="108"/>
      <c r="HQ141" s="108"/>
      <c r="HR141" s="109"/>
    </row>
    <row r="142" spans="1:226" s="110" customFormat="1" ht="25.5" customHeight="1" x14ac:dyDescent="0.25">
      <c r="A142" s="120" t="s">
        <v>460</v>
      </c>
      <c r="B142" s="128" t="s">
        <v>699</v>
      </c>
      <c r="C142" s="121">
        <v>8.1199999999999992</v>
      </c>
      <c r="D142" s="122">
        <v>57.999999999999993</v>
      </c>
      <c r="E142" s="123">
        <v>18770</v>
      </c>
      <c r="F142" s="124">
        <v>234.625</v>
      </c>
      <c r="G142" s="140" t="s">
        <v>205</v>
      </c>
      <c r="H142" s="118"/>
      <c r="I142" s="119"/>
      <c r="J142" s="129" t="s">
        <v>205</v>
      </c>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P142" s="108"/>
      <c r="BQ142" s="108"/>
      <c r="BR142" s="108"/>
      <c r="BS142" s="108"/>
      <c r="BT142" s="108"/>
      <c r="BU142" s="108"/>
      <c r="BV142" s="108"/>
      <c r="BW142" s="108"/>
      <c r="BX142" s="108"/>
      <c r="BY142" s="108"/>
      <c r="BZ142" s="108"/>
      <c r="CA142" s="108"/>
      <c r="CB142" s="108"/>
      <c r="CC142" s="108"/>
      <c r="CD142" s="108"/>
      <c r="CE142" s="108"/>
      <c r="CF142" s="108"/>
      <c r="CG142" s="108"/>
      <c r="CH142" s="108"/>
      <c r="CI142" s="108"/>
      <c r="CJ142" s="108"/>
      <c r="CK142" s="108"/>
      <c r="CL142" s="108"/>
      <c r="CM142" s="108"/>
      <c r="CN142" s="108"/>
      <c r="CO142" s="108"/>
      <c r="CP142" s="108"/>
      <c r="CQ142" s="108"/>
      <c r="CR142" s="108"/>
      <c r="CS142" s="108"/>
      <c r="CT142" s="108"/>
      <c r="CU142" s="108"/>
      <c r="CV142" s="108"/>
      <c r="CW142" s="108"/>
      <c r="CX142" s="108"/>
      <c r="CY142" s="108"/>
      <c r="CZ142" s="108"/>
      <c r="DA142" s="108"/>
      <c r="DB142" s="108"/>
      <c r="DC142" s="108"/>
      <c r="DD142" s="108"/>
      <c r="DE142" s="108"/>
      <c r="DF142" s="108"/>
      <c r="DG142" s="108"/>
      <c r="DH142" s="108"/>
      <c r="DI142" s="108"/>
      <c r="DJ142" s="108"/>
      <c r="DK142" s="108"/>
      <c r="DL142" s="108"/>
      <c r="DM142" s="108"/>
      <c r="DN142" s="108"/>
      <c r="DO142" s="108"/>
      <c r="DP142" s="108"/>
      <c r="DQ142" s="108"/>
      <c r="DR142" s="108"/>
      <c r="DS142" s="108"/>
      <c r="DT142" s="108"/>
      <c r="DU142" s="108"/>
      <c r="DV142" s="108"/>
      <c r="DW142" s="108"/>
      <c r="DX142" s="108"/>
      <c r="DY142" s="108"/>
      <c r="DZ142" s="108"/>
      <c r="EA142" s="108"/>
      <c r="EB142" s="108"/>
      <c r="EC142" s="108"/>
      <c r="ED142" s="108"/>
      <c r="EE142" s="108"/>
      <c r="EF142" s="108"/>
      <c r="EG142" s="108"/>
      <c r="EH142" s="108"/>
      <c r="EI142" s="108"/>
      <c r="EJ142" s="108"/>
      <c r="EK142" s="108"/>
      <c r="EL142" s="108"/>
      <c r="EM142" s="108"/>
      <c r="EN142" s="108"/>
      <c r="EO142" s="108"/>
      <c r="EP142" s="108"/>
      <c r="EQ142" s="108"/>
      <c r="ER142" s="108"/>
      <c r="ES142" s="108"/>
      <c r="ET142" s="108"/>
      <c r="EU142" s="108"/>
      <c r="EV142" s="108"/>
      <c r="EW142" s="108"/>
      <c r="EX142" s="108"/>
      <c r="EY142" s="108"/>
      <c r="EZ142" s="108"/>
      <c r="FA142" s="108"/>
      <c r="FB142" s="108"/>
      <c r="FC142" s="108"/>
      <c r="FD142" s="108"/>
      <c r="FE142" s="108"/>
      <c r="FF142" s="108"/>
      <c r="FG142" s="108"/>
      <c r="FH142" s="108"/>
      <c r="FI142" s="108"/>
      <c r="FJ142" s="108"/>
      <c r="FK142" s="108"/>
      <c r="FL142" s="108"/>
      <c r="FM142" s="108"/>
      <c r="FN142" s="108"/>
      <c r="FO142" s="108"/>
      <c r="FP142" s="108"/>
      <c r="FQ142" s="108"/>
      <c r="FR142" s="108"/>
      <c r="FS142" s="108"/>
      <c r="FT142" s="108"/>
      <c r="FU142" s="108"/>
      <c r="FV142" s="108"/>
      <c r="FW142" s="108"/>
      <c r="FX142" s="108"/>
      <c r="FY142" s="108"/>
      <c r="FZ142" s="108"/>
      <c r="GA142" s="108"/>
      <c r="GB142" s="108"/>
      <c r="GC142" s="108"/>
      <c r="GD142" s="108"/>
      <c r="GE142" s="108"/>
      <c r="GF142" s="108"/>
      <c r="GG142" s="108"/>
      <c r="GH142" s="108"/>
      <c r="GI142" s="108"/>
      <c r="GJ142" s="108"/>
      <c r="GK142" s="108"/>
      <c r="GL142" s="108"/>
      <c r="GM142" s="108"/>
      <c r="GN142" s="108"/>
      <c r="GO142" s="108"/>
      <c r="GP142" s="108"/>
      <c r="GQ142" s="108"/>
      <c r="GR142" s="108"/>
      <c r="GS142" s="108"/>
      <c r="GT142" s="108"/>
      <c r="GU142" s="108"/>
      <c r="GV142" s="108"/>
      <c r="GW142" s="108"/>
      <c r="GX142" s="108"/>
      <c r="GY142" s="108"/>
      <c r="GZ142" s="108"/>
      <c r="HA142" s="108"/>
      <c r="HB142" s="108"/>
      <c r="HC142" s="108"/>
      <c r="HD142" s="108"/>
      <c r="HE142" s="108"/>
      <c r="HF142" s="108"/>
      <c r="HG142" s="108"/>
      <c r="HH142" s="108"/>
      <c r="HI142" s="108"/>
      <c r="HJ142" s="108"/>
      <c r="HK142" s="108"/>
      <c r="HL142" s="108"/>
      <c r="HM142" s="108"/>
      <c r="HN142" s="108"/>
      <c r="HO142" s="108"/>
      <c r="HP142" s="108"/>
      <c r="HQ142" s="108"/>
      <c r="HR142" s="109"/>
    </row>
    <row r="143" spans="1:226" s="110" customFormat="1" ht="25.5" customHeight="1" x14ac:dyDescent="0.25">
      <c r="A143" s="120" t="s">
        <v>461</v>
      </c>
      <c r="B143" s="128" t="s">
        <v>700</v>
      </c>
      <c r="C143" s="121">
        <v>42.45</v>
      </c>
      <c r="D143" s="122">
        <v>303.21428571428572</v>
      </c>
      <c r="E143" s="123">
        <v>14181</v>
      </c>
      <c r="F143" s="124">
        <v>177.26249999999999</v>
      </c>
      <c r="G143" s="140" t="s">
        <v>205</v>
      </c>
      <c r="H143" s="118"/>
      <c r="I143" s="119"/>
      <c r="J143" s="129" t="s">
        <v>205</v>
      </c>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BH143" s="108"/>
      <c r="BI143" s="108"/>
      <c r="BJ143" s="108"/>
      <c r="BK143" s="108"/>
      <c r="BL143" s="108"/>
      <c r="BM143" s="108"/>
      <c r="BN143" s="108"/>
      <c r="BO143" s="108"/>
      <c r="BP143" s="108"/>
      <c r="BQ143" s="108"/>
      <c r="BR143" s="108"/>
      <c r="BS143" s="108"/>
      <c r="BT143" s="108"/>
      <c r="BU143" s="108"/>
      <c r="BV143" s="108"/>
      <c r="BW143" s="108"/>
      <c r="BX143" s="108"/>
      <c r="BY143" s="108"/>
      <c r="BZ143" s="108"/>
      <c r="CA143" s="108"/>
      <c r="CB143" s="108"/>
      <c r="CC143" s="108"/>
      <c r="CD143" s="108"/>
      <c r="CE143" s="108"/>
      <c r="CF143" s="108"/>
      <c r="CG143" s="108"/>
      <c r="CH143" s="108"/>
      <c r="CI143" s="108"/>
      <c r="CJ143" s="108"/>
      <c r="CK143" s="108"/>
      <c r="CL143" s="108"/>
      <c r="CM143" s="108"/>
      <c r="CN143" s="108"/>
      <c r="CO143" s="108"/>
      <c r="CP143" s="108"/>
      <c r="CQ143" s="108"/>
      <c r="CR143" s="108"/>
      <c r="CS143" s="108"/>
      <c r="CT143" s="108"/>
      <c r="CU143" s="108"/>
      <c r="CV143" s="108"/>
      <c r="CW143" s="108"/>
      <c r="CX143" s="108"/>
      <c r="CY143" s="108"/>
      <c r="CZ143" s="108"/>
      <c r="DA143" s="108"/>
      <c r="DB143" s="108"/>
      <c r="DC143" s="108"/>
      <c r="DD143" s="108"/>
      <c r="DE143" s="108"/>
      <c r="DF143" s="108"/>
      <c r="DG143" s="108"/>
      <c r="DH143" s="108"/>
      <c r="DI143" s="108"/>
      <c r="DJ143" s="108"/>
      <c r="DK143" s="108"/>
      <c r="DL143" s="108"/>
      <c r="DM143" s="108"/>
      <c r="DN143" s="108"/>
      <c r="DO143" s="108"/>
      <c r="DP143" s="108"/>
      <c r="DQ143" s="108"/>
      <c r="DR143" s="108"/>
      <c r="DS143" s="108"/>
      <c r="DT143" s="108"/>
      <c r="DU143" s="108"/>
      <c r="DV143" s="108"/>
      <c r="DW143" s="108"/>
      <c r="DX143" s="108"/>
      <c r="DY143" s="108"/>
      <c r="DZ143" s="108"/>
      <c r="EA143" s="108"/>
      <c r="EB143" s="108"/>
      <c r="EC143" s="108"/>
      <c r="ED143" s="108"/>
      <c r="EE143" s="108"/>
      <c r="EF143" s="108"/>
      <c r="EG143" s="108"/>
      <c r="EH143" s="108"/>
      <c r="EI143" s="108"/>
      <c r="EJ143" s="108"/>
      <c r="EK143" s="108"/>
      <c r="EL143" s="108"/>
      <c r="EM143" s="108"/>
      <c r="EN143" s="108"/>
      <c r="EO143" s="108"/>
      <c r="EP143" s="108"/>
      <c r="EQ143" s="108"/>
      <c r="ER143" s="108"/>
      <c r="ES143" s="108"/>
      <c r="ET143" s="108"/>
      <c r="EU143" s="108"/>
      <c r="EV143" s="108"/>
      <c r="EW143" s="108"/>
      <c r="EX143" s="108"/>
      <c r="EY143" s="108"/>
      <c r="EZ143" s="108"/>
      <c r="FA143" s="108"/>
      <c r="FB143" s="108"/>
      <c r="FC143" s="108"/>
      <c r="FD143" s="108"/>
      <c r="FE143" s="108"/>
      <c r="FF143" s="108"/>
      <c r="FG143" s="108"/>
      <c r="FH143" s="108"/>
      <c r="FI143" s="108"/>
      <c r="FJ143" s="108"/>
      <c r="FK143" s="108"/>
      <c r="FL143" s="108"/>
      <c r="FM143" s="108"/>
      <c r="FN143" s="108"/>
      <c r="FO143" s="108"/>
      <c r="FP143" s="108"/>
      <c r="FQ143" s="108"/>
      <c r="FR143" s="108"/>
      <c r="FS143" s="108"/>
      <c r="FT143" s="108"/>
      <c r="FU143" s="108"/>
      <c r="FV143" s="108"/>
      <c r="FW143" s="108"/>
      <c r="FX143" s="108"/>
      <c r="FY143" s="108"/>
      <c r="FZ143" s="108"/>
      <c r="GA143" s="108"/>
      <c r="GB143" s="108"/>
      <c r="GC143" s="108"/>
      <c r="GD143" s="108"/>
      <c r="GE143" s="108"/>
      <c r="GF143" s="108"/>
      <c r="GG143" s="108"/>
      <c r="GH143" s="108"/>
      <c r="GI143" s="108"/>
      <c r="GJ143" s="108"/>
      <c r="GK143" s="108"/>
      <c r="GL143" s="108"/>
      <c r="GM143" s="108"/>
      <c r="GN143" s="108"/>
      <c r="GO143" s="108"/>
      <c r="GP143" s="108"/>
      <c r="GQ143" s="108"/>
      <c r="GR143" s="108"/>
      <c r="GS143" s="108"/>
      <c r="GT143" s="108"/>
      <c r="GU143" s="108"/>
      <c r="GV143" s="108"/>
      <c r="GW143" s="108"/>
      <c r="GX143" s="108"/>
      <c r="GY143" s="108"/>
      <c r="GZ143" s="108"/>
      <c r="HA143" s="108"/>
      <c r="HB143" s="108"/>
      <c r="HC143" s="108"/>
      <c r="HD143" s="108"/>
      <c r="HE143" s="108"/>
      <c r="HF143" s="108"/>
      <c r="HG143" s="108"/>
      <c r="HH143" s="108"/>
      <c r="HI143" s="108"/>
      <c r="HJ143" s="108"/>
      <c r="HK143" s="108"/>
      <c r="HL143" s="108"/>
      <c r="HM143" s="108"/>
      <c r="HN143" s="108"/>
      <c r="HO143" s="108"/>
      <c r="HP143" s="108"/>
      <c r="HQ143" s="108"/>
      <c r="HR143" s="109"/>
    </row>
    <row r="144" spans="1:226" s="110" customFormat="1" ht="25.5" customHeight="1" x14ac:dyDescent="0.25">
      <c r="A144" s="115">
        <v>2</v>
      </c>
      <c r="B144" s="116" t="s">
        <v>589</v>
      </c>
      <c r="C144" s="103">
        <v>0</v>
      </c>
      <c r="D144" s="104"/>
      <c r="E144" s="104">
        <v>0</v>
      </c>
      <c r="F144" s="112"/>
      <c r="G144" s="126"/>
      <c r="H144" s="114"/>
      <c r="I144" s="104"/>
      <c r="J144" s="104"/>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8"/>
      <c r="BW144" s="108"/>
      <c r="BX144" s="108"/>
      <c r="BY144" s="108"/>
      <c r="BZ144" s="108"/>
      <c r="CA144" s="108"/>
      <c r="CB144" s="108"/>
      <c r="CC144" s="108"/>
      <c r="CD144" s="108"/>
      <c r="CE144" s="108"/>
      <c r="CF144" s="108"/>
      <c r="CG144" s="108"/>
      <c r="CH144" s="108"/>
      <c r="CI144" s="108"/>
      <c r="CJ144" s="108"/>
      <c r="CK144" s="108"/>
      <c r="CL144" s="108"/>
      <c r="CM144" s="108"/>
      <c r="CN144" s="108"/>
      <c r="CO144" s="108"/>
      <c r="CP144" s="108"/>
      <c r="CQ144" s="108"/>
      <c r="CR144" s="108"/>
      <c r="CS144" s="108"/>
      <c r="CT144" s="108"/>
      <c r="CU144" s="108"/>
      <c r="CV144" s="108"/>
      <c r="CW144" s="108"/>
      <c r="CX144" s="108"/>
      <c r="CY144" s="108"/>
      <c r="CZ144" s="108"/>
      <c r="DA144" s="108"/>
      <c r="DB144" s="108"/>
      <c r="DC144" s="108"/>
      <c r="DD144" s="108"/>
      <c r="DE144" s="108"/>
      <c r="DF144" s="108"/>
      <c r="DG144" s="108"/>
      <c r="DH144" s="108"/>
      <c r="DI144" s="108"/>
      <c r="DJ144" s="108"/>
      <c r="DK144" s="108"/>
      <c r="DL144" s="108"/>
      <c r="DM144" s="108"/>
      <c r="DN144" s="108"/>
      <c r="DO144" s="108"/>
      <c r="DP144" s="108"/>
      <c r="DQ144" s="108"/>
      <c r="DR144" s="108"/>
      <c r="DS144" s="108"/>
      <c r="DT144" s="108"/>
      <c r="DU144" s="108"/>
      <c r="DV144" s="108"/>
      <c r="DW144" s="108"/>
      <c r="DX144" s="108"/>
      <c r="DY144" s="108"/>
      <c r="DZ144" s="108"/>
      <c r="EA144" s="108"/>
      <c r="EB144" s="108"/>
      <c r="EC144" s="108"/>
      <c r="ED144" s="108"/>
      <c r="EE144" s="108"/>
      <c r="EF144" s="108"/>
      <c r="EG144" s="108"/>
      <c r="EH144" s="108"/>
      <c r="EI144" s="108"/>
      <c r="EJ144" s="108"/>
      <c r="EK144" s="108"/>
      <c r="EL144" s="108"/>
      <c r="EM144" s="108"/>
      <c r="EN144" s="108"/>
      <c r="EO144" s="108"/>
      <c r="EP144" s="108"/>
      <c r="EQ144" s="108"/>
      <c r="ER144" s="108"/>
      <c r="ES144" s="108"/>
      <c r="ET144" s="108"/>
      <c r="EU144" s="108"/>
      <c r="EV144" s="108"/>
      <c r="EW144" s="108"/>
      <c r="EX144" s="108"/>
      <c r="EY144" s="108"/>
      <c r="EZ144" s="108"/>
      <c r="FA144" s="108"/>
      <c r="FB144" s="108"/>
      <c r="FC144" s="108"/>
      <c r="FD144" s="108"/>
      <c r="FE144" s="108"/>
      <c r="FF144" s="108"/>
      <c r="FG144" s="108"/>
      <c r="FH144" s="108"/>
      <c r="FI144" s="108"/>
      <c r="FJ144" s="108"/>
      <c r="FK144" s="108"/>
      <c r="FL144" s="108"/>
      <c r="FM144" s="108"/>
      <c r="FN144" s="108"/>
      <c r="FO144" s="108"/>
      <c r="FP144" s="108"/>
      <c r="FQ144" s="108"/>
      <c r="FR144" s="108"/>
      <c r="FS144" s="108"/>
      <c r="FT144" s="108"/>
      <c r="FU144" s="108"/>
      <c r="FV144" s="108"/>
      <c r="FW144" s="108"/>
      <c r="FX144" s="108"/>
      <c r="FY144" s="108"/>
      <c r="FZ144" s="108"/>
      <c r="GA144" s="108"/>
      <c r="GB144" s="108"/>
      <c r="GC144" s="108"/>
      <c r="GD144" s="108"/>
      <c r="GE144" s="108"/>
      <c r="GF144" s="108"/>
      <c r="GG144" s="108"/>
      <c r="GH144" s="108"/>
      <c r="GI144" s="108"/>
      <c r="GJ144" s="108"/>
      <c r="GK144" s="108"/>
      <c r="GL144" s="108"/>
      <c r="GM144" s="108"/>
      <c r="GN144" s="108"/>
      <c r="GO144" s="108"/>
      <c r="GP144" s="108"/>
      <c r="GQ144" s="108"/>
      <c r="GR144" s="108"/>
      <c r="GS144" s="108"/>
      <c r="GT144" s="108"/>
      <c r="GU144" s="108"/>
      <c r="GV144" s="108"/>
      <c r="GW144" s="108"/>
      <c r="GX144" s="108"/>
      <c r="GY144" s="108"/>
      <c r="GZ144" s="108"/>
      <c r="HA144" s="108"/>
      <c r="HB144" s="108"/>
      <c r="HC144" s="108"/>
      <c r="HD144" s="108"/>
      <c r="HE144" s="108"/>
      <c r="HF144" s="108"/>
      <c r="HG144" s="108"/>
      <c r="HH144" s="108"/>
      <c r="HI144" s="108"/>
      <c r="HJ144" s="108"/>
      <c r="HK144" s="108"/>
      <c r="HL144" s="108"/>
      <c r="HM144" s="108"/>
      <c r="HN144" s="108"/>
      <c r="HO144" s="108"/>
      <c r="HP144" s="108"/>
      <c r="HQ144" s="108"/>
      <c r="HR144" s="109"/>
    </row>
    <row r="145" spans="1:226" s="110" customFormat="1" ht="25.5" customHeight="1" x14ac:dyDescent="0.25">
      <c r="A145" s="115"/>
      <c r="B145" s="128" t="s">
        <v>626</v>
      </c>
      <c r="C145" s="103"/>
      <c r="D145" s="104"/>
      <c r="E145" s="119"/>
      <c r="F145" s="130"/>
      <c r="G145" s="117"/>
      <c r="H145" s="118"/>
      <c r="I145" s="119"/>
      <c r="J145" s="119"/>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c r="BR145" s="108"/>
      <c r="BS145" s="108"/>
      <c r="BT145" s="108"/>
      <c r="BU145" s="108"/>
      <c r="BV145" s="108"/>
      <c r="BW145" s="108"/>
      <c r="BX145" s="108"/>
      <c r="BY145" s="108"/>
      <c r="BZ145" s="108"/>
      <c r="CA145" s="108"/>
      <c r="CB145" s="108"/>
      <c r="CC145" s="108"/>
      <c r="CD145" s="108"/>
      <c r="CE145" s="108"/>
      <c r="CF145" s="108"/>
      <c r="CG145" s="108"/>
      <c r="CH145" s="108"/>
      <c r="CI145" s="108"/>
      <c r="CJ145" s="108"/>
      <c r="CK145" s="108"/>
      <c r="CL145" s="108"/>
      <c r="CM145" s="108"/>
      <c r="CN145" s="108"/>
      <c r="CO145" s="108"/>
      <c r="CP145" s="108"/>
      <c r="CQ145" s="108"/>
      <c r="CR145" s="108"/>
      <c r="CS145" s="108"/>
      <c r="CT145" s="108"/>
      <c r="CU145" s="108"/>
      <c r="CV145" s="108"/>
      <c r="CW145" s="108"/>
      <c r="CX145" s="108"/>
      <c r="CY145" s="108"/>
      <c r="CZ145" s="108"/>
      <c r="DA145" s="108"/>
      <c r="DB145" s="108"/>
      <c r="DC145" s="108"/>
      <c r="DD145" s="108"/>
      <c r="DE145" s="108"/>
      <c r="DF145" s="108"/>
      <c r="DG145" s="108"/>
      <c r="DH145" s="108"/>
      <c r="DI145" s="108"/>
      <c r="DJ145" s="108"/>
      <c r="DK145" s="108"/>
      <c r="DL145" s="108"/>
      <c r="DM145" s="108"/>
      <c r="DN145" s="108"/>
      <c r="DO145" s="108"/>
      <c r="DP145" s="108"/>
      <c r="DQ145" s="108"/>
      <c r="DR145" s="108"/>
      <c r="DS145" s="108"/>
      <c r="DT145" s="108"/>
      <c r="DU145" s="108"/>
      <c r="DV145" s="108"/>
      <c r="DW145" s="108"/>
      <c r="DX145" s="108"/>
      <c r="DY145" s="108"/>
      <c r="DZ145" s="108"/>
      <c r="EA145" s="108"/>
      <c r="EB145" s="108"/>
      <c r="EC145" s="108"/>
      <c r="ED145" s="108"/>
      <c r="EE145" s="108"/>
      <c r="EF145" s="108"/>
      <c r="EG145" s="108"/>
      <c r="EH145" s="108"/>
      <c r="EI145" s="108"/>
      <c r="EJ145" s="108"/>
      <c r="EK145" s="108"/>
      <c r="EL145" s="108"/>
      <c r="EM145" s="108"/>
      <c r="EN145" s="108"/>
      <c r="EO145" s="108"/>
      <c r="EP145" s="108"/>
      <c r="EQ145" s="108"/>
      <c r="ER145" s="108"/>
      <c r="ES145" s="108"/>
      <c r="ET145" s="108"/>
      <c r="EU145" s="108"/>
      <c r="EV145" s="108"/>
      <c r="EW145" s="108"/>
      <c r="EX145" s="108"/>
      <c r="EY145" s="108"/>
      <c r="EZ145" s="108"/>
      <c r="FA145" s="108"/>
      <c r="FB145" s="108"/>
      <c r="FC145" s="108"/>
      <c r="FD145" s="108"/>
      <c r="FE145" s="108"/>
      <c r="FF145" s="108"/>
      <c r="FG145" s="108"/>
      <c r="FH145" s="108"/>
      <c r="FI145" s="108"/>
      <c r="FJ145" s="108"/>
      <c r="FK145" s="108"/>
      <c r="FL145" s="108"/>
      <c r="FM145" s="108"/>
      <c r="FN145" s="108"/>
      <c r="FO145" s="108"/>
      <c r="FP145" s="108"/>
      <c r="FQ145" s="108"/>
      <c r="FR145" s="108"/>
      <c r="FS145" s="108"/>
      <c r="FT145" s="108"/>
      <c r="FU145" s="108"/>
      <c r="FV145" s="108"/>
      <c r="FW145" s="108"/>
      <c r="FX145" s="108"/>
      <c r="FY145" s="108"/>
      <c r="FZ145" s="108"/>
      <c r="GA145" s="108"/>
      <c r="GB145" s="108"/>
      <c r="GC145" s="108"/>
      <c r="GD145" s="108"/>
      <c r="GE145" s="108"/>
      <c r="GF145" s="108"/>
      <c r="GG145" s="108"/>
      <c r="GH145" s="108"/>
      <c r="GI145" s="108"/>
      <c r="GJ145" s="108"/>
      <c r="GK145" s="108"/>
      <c r="GL145" s="108"/>
      <c r="GM145" s="108"/>
      <c r="GN145" s="108"/>
      <c r="GO145" s="108"/>
      <c r="GP145" s="108"/>
      <c r="GQ145" s="108"/>
      <c r="GR145" s="108"/>
      <c r="GS145" s="108"/>
      <c r="GT145" s="108"/>
      <c r="GU145" s="108"/>
      <c r="GV145" s="108"/>
      <c r="GW145" s="108"/>
      <c r="GX145" s="108"/>
      <c r="GY145" s="108"/>
      <c r="GZ145" s="108"/>
      <c r="HA145" s="108"/>
      <c r="HB145" s="108"/>
      <c r="HC145" s="108"/>
      <c r="HD145" s="108"/>
      <c r="HE145" s="108"/>
      <c r="HF145" s="108"/>
      <c r="HG145" s="108"/>
      <c r="HH145" s="108"/>
      <c r="HI145" s="108"/>
      <c r="HJ145" s="108"/>
      <c r="HK145" s="108"/>
      <c r="HL145" s="108"/>
      <c r="HM145" s="108"/>
      <c r="HN145" s="108"/>
      <c r="HO145" s="108"/>
      <c r="HP145" s="108"/>
      <c r="HQ145" s="108"/>
      <c r="HR145" s="109"/>
    </row>
    <row r="146" spans="1:226" s="110" customFormat="1" ht="25.5" customHeight="1" x14ac:dyDescent="0.25">
      <c r="A146" s="101" t="s">
        <v>183</v>
      </c>
      <c r="B146" s="111" t="s">
        <v>330</v>
      </c>
      <c r="C146" s="103"/>
      <c r="D146" s="104"/>
      <c r="E146" s="104"/>
      <c r="F146" s="112"/>
      <c r="G146" s="126"/>
      <c r="H146" s="114"/>
      <c r="I146" s="104"/>
      <c r="J146" s="104"/>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c r="BR146" s="108"/>
      <c r="BS146" s="108"/>
      <c r="BT146" s="108"/>
      <c r="BU146" s="108"/>
      <c r="BV146" s="108"/>
      <c r="BW146" s="108"/>
      <c r="BX146" s="108"/>
      <c r="BY146" s="108"/>
      <c r="BZ146" s="108"/>
      <c r="CA146" s="108"/>
      <c r="CB146" s="108"/>
      <c r="CC146" s="108"/>
      <c r="CD146" s="108"/>
      <c r="CE146" s="108"/>
      <c r="CF146" s="108"/>
      <c r="CG146" s="108"/>
      <c r="CH146" s="108"/>
      <c r="CI146" s="108"/>
      <c r="CJ146" s="108"/>
      <c r="CK146" s="108"/>
      <c r="CL146" s="108"/>
      <c r="CM146" s="108"/>
      <c r="CN146" s="108"/>
      <c r="CO146" s="108"/>
      <c r="CP146" s="108"/>
      <c r="CQ146" s="108"/>
      <c r="CR146" s="108"/>
      <c r="CS146" s="108"/>
      <c r="CT146" s="108"/>
      <c r="CU146" s="108"/>
      <c r="CV146" s="108"/>
      <c r="CW146" s="108"/>
      <c r="CX146" s="108"/>
      <c r="CY146" s="108"/>
      <c r="CZ146" s="108"/>
      <c r="DA146" s="108"/>
      <c r="DB146" s="108"/>
      <c r="DC146" s="108"/>
      <c r="DD146" s="108"/>
      <c r="DE146" s="108"/>
      <c r="DF146" s="108"/>
      <c r="DG146" s="108"/>
      <c r="DH146" s="108"/>
      <c r="DI146" s="108"/>
      <c r="DJ146" s="108"/>
      <c r="DK146" s="108"/>
      <c r="DL146" s="108"/>
      <c r="DM146" s="108"/>
      <c r="DN146" s="108"/>
      <c r="DO146" s="108"/>
      <c r="DP146" s="108"/>
      <c r="DQ146" s="108"/>
      <c r="DR146" s="108"/>
      <c r="DS146" s="108"/>
      <c r="DT146" s="108"/>
      <c r="DU146" s="108"/>
      <c r="DV146" s="108"/>
      <c r="DW146" s="108"/>
      <c r="DX146" s="108"/>
      <c r="DY146" s="108"/>
      <c r="DZ146" s="108"/>
      <c r="EA146" s="108"/>
      <c r="EB146" s="108"/>
      <c r="EC146" s="108"/>
      <c r="ED146" s="108"/>
      <c r="EE146" s="108"/>
      <c r="EF146" s="108"/>
      <c r="EG146" s="108"/>
      <c r="EH146" s="108"/>
      <c r="EI146" s="108"/>
      <c r="EJ146" s="108"/>
      <c r="EK146" s="108"/>
      <c r="EL146" s="108"/>
      <c r="EM146" s="108"/>
      <c r="EN146" s="108"/>
      <c r="EO146" s="108"/>
      <c r="EP146" s="108"/>
      <c r="EQ146" s="108"/>
      <c r="ER146" s="108"/>
      <c r="ES146" s="108"/>
      <c r="ET146" s="108"/>
      <c r="EU146" s="108"/>
      <c r="EV146" s="108"/>
      <c r="EW146" s="108"/>
      <c r="EX146" s="108"/>
      <c r="EY146" s="108"/>
      <c r="EZ146" s="108"/>
      <c r="FA146" s="108"/>
      <c r="FB146" s="108"/>
      <c r="FC146" s="108"/>
      <c r="FD146" s="108"/>
      <c r="FE146" s="108"/>
      <c r="FF146" s="108"/>
      <c r="FG146" s="108"/>
      <c r="FH146" s="108"/>
      <c r="FI146" s="108"/>
      <c r="FJ146" s="108"/>
      <c r="FK146" s="108"/>
      <c r="FL146" s="108"/>
      <c r="FM146" s="108"/>
      <c r="FN146" s="108"/>
      <c r="FO146" s="108"/>
      <c r="FP146" s="108"/>
      <c r="FQ146" s="108"/>
      <c r="FR146" s="108"/>
      <c r="FS146" s="108"/>
      <c r="FT146" s="108"/>
      <c r="FU146" s="108"/>
      <c r="FV146" s="108"/>
      <c r="FW146" s="108"/>
      <c r="FX146" s="108"/>
      <c r="FY146" s="108"/>
      <c r="FZ146" s="108"/>
      <c r="GA146" s="108"/>
      <c r="GB146" s="108"/>
      <c r="GC146" s="108"/>
      <c r="GD146" s="108"/>
      <c r="GE146" s="108"/>
      <c r="GF146" s="108"/>
      <c r="GG146" s="108"/>
      <c r="GH146" s="108"/>
      <c r="GI146" s="108"/>
      <c r="GJ146" s="108"/>
      <c r="GK146" s="108"/>
      <c r="GL146" s="108"/>
      <c r="GM146" s="108"/>
      <c r="GN146" s="108"/>
      <c r="GO146" s="108"/>
      <c r="GP146" s="108"/>
      <c r="GQ146" s="108"/>
      <c r="GR146" s="108"/>
      <c r="GS146" s="108"/>
      <c r="GT146" s="108"/>
      <c r="GU146" s="108"/>
      <c r="GV146" s="108"/>
      <c r="GW146" s="108"/>
      <c r="GX146" s="108"/>
      <c r="GY146" s="108"/>
      <c r="GZ146" s="108"/>
      <c r="HA146" s="108"/>
      <c r="HB146" s="108"/>
      <c r="HC146" s="108"/>
      <c r="HD146" s="108"/>
      <c r="HE146" s="108"/>
      <c r="HF146" s="108"/>
      <c r="HG146" s="108"/>
      <c r="HH146" s="108"/>
      <c r="HI146" s="108"/>
      <c r="HJ146" s="108"/>
      <c r="HK146" s="108"/>
      <c r="HL146" s="108"/>
      <c r="HM146" s="108"/>
      <c r="HN146" s="108"/>
      <c r="HO146" s="108"/>
      <c r="HP146" s="108"/>
      <c r="HQ146" s="108"/>
      <c r="HR146" s="109"/>
    </row>
    <row r="147" spans="1:226" s="110" customFormat="1" ht="25.5" customHeight="1" x14ac:dyDescent="0.25">
      <c r="A147" s="115">
        <v>1</v>
      </c>
      <c r="B147" s="116" t="s">
        <v>601</v>
      </c>
      <c r="C147" s="103"/>
      <c r="D147" s="103"/>
      <c r="E147" s="104"/>
      <c r="F147" s="103"/>
      <c r="G147" s="117"/>
      <c r="H147" s="118"/>
      <c r="I147" s="119"/>
      <c r="J147" s="119"/>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c r="BU147" s="108"/>
      <c r="BV147" s="108"/>
      <c r="BW147" s="108"/>
      <c r="BX147" s="108"/>
      <c r="BY147" s="108"/>
      <c r="BZ147" s="108"/>
      <c r="CA147" s="108"/>
      <c r="CB147" s="108"/>
      <c r="CC147" s="108"/>
      <c r="CD147" s="108"/>
      <c r="CE147" s="108"/>
      <c r="CF147" s="108"/>
      <c r="CG147" s="108"/>
      <c r="CH147" s="108"/>
      <c r="CI147" s="108"/>
      <c r="CJ147" s="108"/>
      <c r="CK147" s="108"/>
      <c r="CL147" s="108"/>
      <c r="CM147" s="108"/>
      <c r="CN147" s="108"/>
      <c r="CO147" s="108"/>
      <c r="CP147" s="108"/>
      <c r="CQ147" s="108"/>
      <c r="CR147" s="108"/>
      <c r="CS147" s="108"/>
      <c r="CT147" s="108"/>
      <c r="CU147" s="108"/>
      <c r="CV147" s="108"/>
      <c r="CW147" s="108"/>
      <c r="CX147" s="108"/>
      <c r="CY147" s="108"/>
      <c r="CZ147" s="108"/>
      <c r="DA147" s="108"/>
      <c r="DB147" s="108"/>
      <c r="DC147" s="108"/>
      <c r="DD147" s="108"/>
      <c r="DE147" s="108"/>
      <c r="DF147" s="108"/>
      <c r="DG147" s="108"/>
      <c r="DH147" s="108"/>
      <c r="DI147" s="108"/>
      <c r="DJ147" s="108"/>
      <c r="DK147" s="108"/>
      <c r="DL147" s="108"/>
      <c r="DM147" s="108"/>
      <c r="DN147" s="108"/>
      <c r="DO147" s="108"/>
      <c r="DP147" s="108"/>
      <c r="DQ147" s="108"/>
      <c r="DR147" s="108"/>
      <c r="DS147" s="108"/>
      <c r="DT147" s="108"/>
      <c r="DU147" s="108"/>
      <c r="DV147" s="108"/>
      <c r="DW147" s="108"/>
      <c r="DX147" s="108"/>
      <c r="DY147" s="108"/>
      <c r="DZ147" s="108"/>
      <c r="EA147" s="108"/>
      <c r="EB147" s="108"/>
      <c r="EC147" s="108"/>
      <c r="ED147" s="108"/>
      <c r="EE147" s="108"/>
      <c r="EF147" s="108"/>
      <c r="EG147" s="108"/>
      <c r="EH147" s="108"/>
      <c r="EI147" s="108"/>
      <c r="EJ147" s="108"/>
      <c r="EK147" s="108"/>
      <c r="EL147" s="108"/>
      <c r="EM147" s="108"/>
      <c r="EN147" s="108"/>
      <c r="EO147" s="108"/>
      <c r="EP147" s="108"/>
      <c r="EQ147" s="108"/>
      <c r="ER147" s="108"/>
      <c r="ES147" s="108"/>
      <c r="ET147" s="108"/>
      <c r="EU147" s="108"/>
      <c r="EV147" s="108"/>
      <c r="EW147" s="108"/>
      <c r="EX147" s="108"/>
      <c r="EY147" s="108"/>
      <c r="EZ147" s="108"/>
      <c r="FA147" s="108"/>
      <c r="FB147" s="108"/>
      <c r="FC147" s="108"/>
      <c r="FD147" s="108"/>
      <c r="FE147" s="108"/>
      <c r="FF147" s="108"/>
      <c r="FG147" s="108"/>
      <c r="FH147" s="108"/>
      <c r="FI147" s="108"/>
      <c r="FJ147" s="108"/>
      <c r="FK147" s="108"/>
      <c r="FL147" s="108"/>
      <c r="FM147" s="108"/>
      <c r="FN147" s="108"/>
      <c r="FO147" s="108"/>
      <c r="FP147" s="108"/>
      <c r="FQ147" s="108"/>
      <c r="FR147" s="108"/>
      <c r="FS147" s="108"/>
      <c r="FT147" s="108"/>
      <c r="FU147" s="108"/>
      <c r="FV147" s="108"/>
      <c r="FW147" s="108"/>
      <c r="FX147" s="108"/>
      <c r="FY147" s="108"/>
      <c r="FZ147" s="108"/>
      <c r="GA147" s="108"/>
      <c r="GB147" s="108"/>
      <c r="GC147" s="108"/>
      <c r="GD147" s="108"/>
      <c r="GE147" s="108"/>
      <c r="GF147" s="108"/>
      <c r="GG147" s="108"/>
      <c r="GH147" s="108"/>
      <c r="GI147" s="108"/>
      <c r="GJ147" s="108"/>
      <c r="GK147" s="108"/>
      <c r="GL147" s="108"/>
      <c r="GM147" s="108"/>
      <c r="GN147" s="108"/>
      <c r="GO147" s="108"/>
      <c r="GP147" s="108"/>
      <c r="GQ147" s="108"/>
      <c r="GR147" s="108"/>
      <c r="GS147" s="108"/>
      <c r="GT147" s="108"/>
      <c r="GU147" s="108"/>
      <c r="GV147" s="108"/>
      <c r="GW147" s="108"/>
      <c r="GX147" s="108"/>
      <c r="GY147" s="108"/>
      <c r="GZ147" s="108"/>
      <c r="HA147" s="108"/>
      <c r="HB147" s="108"/>
      <c r="HC147" s="108"/>
      <c r="HD147" s="108"/>
      <c r="HE147" s="108"/>
      <c r="HF147" s="108"/>
      <c r="HG147" s="108"/>
      <c r="HH147" s="108"/>
      <c r="HI147" s="108"/>
      <c r="HJ147" s="108"/>
      <c r="HK147" s="108"/>
      <c r="HL147" s="108"/>
      <c r="HM147" s="108"/>
      <c r="HN147" s="108"/>
      <c r="HO147" s="108"/>
      <c r="HP147" s="108"/>
      <c r="HQ147" s="108"/>
      <c r="HR147" s="109"/>
    </row>
    <row r="148" spans="1:226" s="139" customFormat="1" ht="25.5" customHeight="1" x14ac:dyDescent="0.25">
      <c r="A148" s="120" t="s">
        <v>213</v>
      </c>
      <c r="B148" s="137" t="s">
        <v>701</v>
      </c>
      <c r="C148" s="121">
        <v>16.850000000000001</v>
      </c>
      <c r="D148" s="122">
        <v>56.166666666666679</v>
      </c>
      <c r="E148" s="123">
        <v>21257</v>
      </c>
      <c r="F148" s="124">
        <v>265.71250000000003</v>
      </c>
      <c r="G148" s="138"/>
      <c r="H148" s="138"/>
      <c r="I148" s="138"/>
      <c r="J148" s="120" t="s">
        <v>205</v>
      </c>
    </row>
    <row r="149" spans="1:226" s="139" customFormat="1" ht="25.5" customHeight="1" x14ac:dyDescent="0.25">
      <c r="A149" s="120" t="s">
        <v>214</v>
      </c>
      <c r="B149" s="137" t="s">
        <v>702</v>
      </c>
      <c r="C149" s="121">
        <v>22.24</v>
      </c>
      <c r="D149" s="122">
        <v>74.133333333333326</v>
      </c>
      <c r="E149" s="123">
        <v>25709</v>
      </c>
      <c r="F149" s="124">
        <v>321.36250000000001</v>
      </c>
      <c r="G149" s="138"/>
      <c r="H149" s="138"/>
      <c r="I149" s="138"/>
      <c r="J149" s="120" t="s">
        <v>205</v>
      </c>
    </row>
    <row r="150" spans="1:226" s="139" customFormat="1" ht="25.5" customHeight="1" x14ac:dyDescent="0.25">
      <c r="A150" s="120" t="s">
        <v>215</v>
      </c>
      <c r="B150" s="137" t="s">
        <v>703</v>
      </c>
      <c r="C150" s="121">
        <v>9.5399999999999991</v>
      </c>
      <c r="D150" s="122">
        <v>31.799999999999994</v>
      </c>
      <c r="E150" s="123">
        <v>9518</v>
      </c>
      <c r="F150" s="124">
        <v>118.97500000000001</v>
      </c>
      <c r="G150" s="138"/>
      <c r="H150" s="138"/>
      <c r="I150" s="138"/>
      <c r="J150" s="120" t="s">
        <v>205</v>
      </c>
    </row>
    <row r="151" spans="1:226" s="139" customFormat="1" ht="25.5" customHeight="1" x14ac:dyDescent="0.25">
      <c r="A151" s="120" t="s">
        <v>216</v>
      </c>
      <c r="B151" s="137" t="s">
        <v>704</v>
      </c>
      <c r="C151" s="121">
        <v>37.32</v>
      </c>
      <c r="D151" s="122">
        <v>124.4</v>
      </c>
      <c r="E151" s="123">
        <v>26870</v>
      </c>
      <c r="F151" s="124">
        <v>335.875</v>
      </c>
      <c r="G151" s="138"/>
      <c r="H151" s="138"/>
      <c r="I151" s="138"/>
      <c r="J151" s="120" t="s">
        <v>205</v>
      </c>
    </row>
    <row r="152" spans="1:226" s="139" customFormat="1" ht="25.5" customHeight="1" x14ac:dyDescent="0.25">
      <c r="A152" s="120" t="s">
        <v>217</v>
      </c>
      <c r="B152" s="137" t="s">
        <v>705</v>
      </c>
      <c r="C152" s="121">
        <v>38.76</v>
      </c>
      <c r="D152" s="122">
        <v>129.20000000000002</v>
      </c>
      <c r="E152" s="123">
        <v>19163</v>
      </c>
      <c r="F152" s="124">
        <v>239.53749999999999</v>
      </c>
      <c r="G152" s="138"/>
      <c r="H152" s="138"/>
      <c r="I152" s="138"/>
      <c r="J152" s="120" t="s">
        <v>205</v>
      </c>
    </row>
    <row r="153" spans="1:226" s="139" customFormat="1" ht="25.5" customHeight="1" x14ac:dyDescent="0.25">
      <c r="A153" s="120" t="s">
        <v>218</v>
      </c>
      <c r="B153" s="137" t="s">
        <v>706</v>
      </c>
      <c r="C153" s="121">
        <v>30.04</v>
      </c>
      <c r="D153" s="122">
        <v>100.13333333333334</v>
      </c>
      <c r="E153" s="123">
        <v>13465</v>
      </c>
      <c r="F153" s="124">
        <v>168.3125</v>
      </c>
      <c r="G153" s="138"/>
      <c r="H153" s="138"/>
      <c r="I153" s="138"/>
      <c r="J153" s="120" t="s">
        <v>205</v>
      </c>
    </row>
    <row r="154" spans="1:226" s="139" customFormat="1" ht="25.5" customHeight="1" x14ac:dyDescent="0.25">
      <c r="A154" s="120" t="s">
        <v>219</v>
      </c>
      <c r="B154" s="137" t="s">
        <v>707</v>
      </c>
      <c r="C154" s="121">
        <v>27.89</v>
      </c>
      <c r="D154" s="122">
        <v>92.966666666666669</v>
      </c>
      <c r="E154" s="123">
        <v>8387</v>
      </c>
      <c r="F154" s="124">
        <v>104.83750000000001</v>
      </c>
      <c r="G154" s="138"/>
      <c r="H154" s="138"/>
      <c r="I154" s="138"/>
      <c r="J154" s="120" t="s">
        <v>205</v>
      </c>
    </row>
    <row r="155" spans="1:226" s="139" customFormat="1" ht="25.5" customHeight="1" x14ac:dyDescent="0.25">
      <c r="A155" s="120" t="s">
        <v>220</v>
      </c>
      <c r="B155" s="137" t="s">
        <v>708</v>
      </c>
      <c r="C155" s="121">
        <v>38.049999999999997</v>
      </c>
      <c r="D155" s="122">
        <v>126.83333333333333</v>
      </c>
      <c r="E155" s="123">
        <v>10164</v>
      </c>
      <c r="F155" s="124">
        <v>127.05</v>
      </c>
      <c r="G155" s="138"/>
      <c r="H155" s="138"/>
      <c r="I155" s="138"/>
      <c r="J155" s="120" t="s">
        <v>205</v>
      </c>
    </row>
    <row r="156" spans="1:226" s="139" customFormat="1" ht="25.5" customHeight="1" x14ac:dyDescent="0.25">
      <c r="A156" s="120" t="s">
        <v>221</v>
      </c>
      <c r="B156" s="137" t="s">
        <v>709</v>
      </c>
      <c r="C156" s="121">
        <v>25.64</v>
      </c>
      <c r="D156" s="122">
        <v>85.466666666666669</v>
      </c>
      <c r="E156" s="123">
        <v>18897</v>
      </c>
      <c r="F156" s="124">
        <v>236.21249999999998</v>
      </c>
      <c r="G156" s="138"/>
      <c r="H156" s="138"/>
      <c r="I156" s="138"/>
      <c r="J156" s="120" t="s">
        <v>205</v>
      </c>
    </row>
    <row r="157" spans="1:226" s="139" customFormat="1" ht="25.5" customHeight="1" x14ac:dyDescent="0.25">
      <c r="A157" s="120" t="s">
        <v>456</v>
      </c>
      <c r="B157" s="137" t="s">
        <v>710</v>
      </c>
      <c r="C157" s="121">
        <v>32.1</v>
      </c>
      <c r="D157" s="122">
        <v>107</v>
      </c>
      <c r="E157" s="123">
        <v>16687</v>
      </c>
      <c r="F157" s="124">
        <v>208.58750000000001</v>
      </c>
      <c r="G157" s="138"/>
      <c r="H157" s="138"/>
      <c r="I157" s="138"/>
      <c r="J157" s="120" t="s">
        <v>205</v>
      </c>
    </row>
    <row r="158" spans="1:226" s="139" customFormat="1" ht="25.5" customHeight="1" x14ac:dyDescent="0.25">
      <c r="A158" s="120" t="s">
        <v>457</v>
      </c>
      <c r="B158" s="137" t="s">
        <v>711</v>
      </c>
      <c r="C158" s="121">
        <v>24.25</v>
      </c>
      <c r="D158" s="122">
        <v>80.833333333333329</v>
      </c>
      <c r="E158" s="123">
        <v>5637</v>
      </c>
      <c r="F158" s="124">
        <v>70.462499999999991</v>
      </c>
      <c r="G158" s="138"/>
      <c r="H158" s="138"/>
      <c r="I158" s="138"/>
      <c r="J158" s="120" t="s">
        <v>205</v>
      </c>
    </row>
    <row r="159" spans="1:226" s="139" customFormat="1" ht="25.5" customHeight="1" x14ac:dyDescent="0.25">
      <c r="A159" s="120" t="s">
        <v>458</v>
      </c>
      <c r="B159" s="137" t="s">
        <v>712</v>
      </c>
      <c r="C159" s="121">
        <v>12.51</v>
      </c>
      <c r="D159" s="122">
        <v>89.357142857142861</v>
      </c>
      <c r="E159" s="123">
        <v>30004</v>
      </c>
      <c r="F159" s="124">
        <v>375.05</v>
      </c>
      <c r="G159" s="138"/>
      <c r="H159" s="138"/>
      <c r="I159" s="138"/>
      <c r="J159" s="120" t="s">
        <v>205</v>
      </c>
    </row>
    <row r="160" spans="1:226" s="139" customFormat="1" ht="25.5" customHeight="1" x14ac:dyDescent="0.25">
      <c r="A160" s="120" t="s">
        <v>459</v>
      </c>
      <c r="B160" s="137" t="s">
        <v>713</v>
      </c>
      <c r="C160" s="121">
        <v>39.119999999999997</v>
      </c>
      <c r="D160" s="122">
        <v>279.42857142857139</v>
      </c>
      <c r="E160" s="123">
        <v>13934</v>
      </c>
      <c r="F160" s="124">
        <v>174.17499999999998</v>
      </c>
      <c r="G160" s="138"/>
      <c r="H160" s="138"/>
      <c r="I160" s="138"/>
      <c r="J160" s="120" t="s">
        <v>205</v>
      </c>
    </row>
    <row r="161" spans="1:226" s="110" customFormat="1" ht="25.5" customHeight="1" x14ac:dyDescent="0.25">
      <c r="A161" s="115">
        <v>2</v>
      </c>
      <c r="B161" s="116" t="s">
        <v>589</v>
      </c>
      <c r="C161" s="103">
        <v>0</v>
      </c>
      <c r="D161" s="104"/>
      <c r="E161" s="104">
        <v>0</v>
      </c>
      <c r="F161" s="112"/>
      <c r="G161" s="126"/>
      <c r="H161" s="114"/>
      <c r="I161" s="104"/>
      <c r="J161" s="104"/>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c r="BI161" s="108"/>
      <c r="BJ161" s="108"/>
      <c r="BK161" s="108"/>
      <c r="BL161" s="108"/>
      <c r="BM161" s="108"/>
      <c r="BN161" s="108"/>
      <c r="BO161" s="108"/>
      <c r="BP161" s="108"/>
      <c r="BQ161" s="108"/>
      <c r="BR161" s="108"/>
      <c r="BS161" s="108"/>
      <c r="BT161" s="108"/>
      <c r="BU161" s="108"/>
      <c r="BV161" s="108"/>
      <c r="BW161" s="108"/>
      <c r="BX161" s="108"/>
      <c r="BY161" s="108"/>
      <c r="BZ161" s="108"/>
      <c r="CA161" s="108"/>
      <c r="CB161" s="108"/>
      <c r="CC161" s="108"/>
      <c r="CD161" s="108"/>
      <c r="CE161" s="108"/>
      <c r="CF161" s="108"/>
      <c r="CG161" s="108"/>
      <c r="CH161" s="108"/>
      <c r="CI161" s="108"/>
      <c r="CJ161" s="108"/>
      <c r="CK161" s="108"/>
      <c r="CL161" s="108"/>
      <c r="CM161" s="108"/>
      <c r="CN161" s="108"/>
      <c r="CO161" s="108"/>
      <c r="CP161" s="108"/>
      <c r="CQ161" s="108"/>
      <c r="CR161" s="108"/>
      <c r="CS161" s="108"/>
      <c r="CT161" s="108"/>
      <c r="CU161" s="108"/>
      <c r="CV161" s="108"/>
      <c r="CW161" s="108"/>
      <c r="CX161" s="108"/>
      <c r="CY161" s="108"/>
      <c r="CZ161" s="108"/>
      <c r="DA161" s="108"/>
      <c r="DB161" s="108"/>
      <c r="DC161" s="108"/>
      <c r="DD161" s="108"/>
      <c r="DE161" s="108"/>
      <c r="DF161" s="108"/>
      <c r="DG161" s="108"/>
      <c r="DH161" s="108"/>
      <c r="DI161" s="108"/>
      <c r="DJ161" s="108"/>
      <c r="DK161" s="108"/>
      <c r="DL161" s="108"/>
      <c r="DM161" s="108"/>
      <c r="DN161" s="108"/>
      <c r="DO161" s="108"/>
      <c r="DP161" s="108"/>
      <c r="DQ161" s="108"/>
      <c r="DR161" s="108"/>
      <c r="DS161" s="108"/>
      <c r="DT161" s="108"/>
      <c r="DU161" s="108"/>
      <c r="DV161" s="108"/>
      <c r="DW161" s="108"/>
      <c r="DX161" s="108"/>
      <c r="DY161" s="108"/>
      <c r="DZ161" s="108"/>
      <c r="EA161" s="108"/>
      <c r="EB161" s="108"/>
      <c r="EC161" s="108"/>
      <c r="ED161" s="108"/>
      <c r="EE161" s="108"/>
      <c r="EF161" s="108"/>
      <c r="EG161" s="108"/>
      <c r="EH161" s="108"/>
      <c r="EI161" s="108"/>
      <c r="EJ161" s="108"/>
      <c r="EK161" s="108"/>
      <c r="EL161" s="108"/>
      <c r="EM161" s="108"/>
      <c r="EN161" s="108"/>
      <c r="EO161" s="108"/>
      <c r="EP161" s="108"/>
      <c r="EQ161" s="108"/>
      <c r="ER161" s="108"/>
      <c r="ES161" s="108"/>
      <c r="ET161" s="108"/>
      <c r="EU161" s="108"/>
      <c r="EV161" s="108"/>
      <c r="EW161" s="108"/>
      <c r="EX161" s="108"/>
      <c r="EY161" s="108"/>
      <c r="EZ161" s="108"/>
      <c r="FA161" s="108"/>
      <c r="FB161" s="108"/>
      <c r="FC161" s="108"/>
      <c r="FD161" s="108"/>
      <c r="FE161" s="108"/>
      <c r="FF161" s="108"/>
      <c r="FG161" s="108"/>
      <c r="FH161" s="108"/>
      <c r="FI161" s="108"/>
      <c r="FJ161" s="108"/>
      <c r="FK161" s="108"/>
      <c r="FL161" s="108"/>
      <c r="FM161" s="108"/>
      <c r="FN161" s="108"/>
      <c r="FO161" s="108"/>
      <c r="FP161" s="108"/>
      <c r="FQ161" s="108"/>
      <c r="FR161" s="108"/>
      <c r="FS161" s="108"/>
      <c r="FT161" s="108"/>
      <c r="FU161" s="108"/>
      <c r="FV161" s="108"/>
      <c r="FW161" s="108"/>
      <c r="FX161" s="108"/>
      <c r="FY161" s="108"/>
      <c r="FZ161" s="108"/>
      <c r="GA161" s="108"/>
      <c r="GB161" s="108"/>
      <c r="GC161" s="108"/>
      <c r="GD161" s="108"/>
      <c r="GE161" s="108"/>
      <c r="GF161" s="108"/>
      <c r="GG161" s="108"/>
      <c r="GH161" s="108"/>
      <c r="GI161" s="108"/>
      <c r="GJ161" s="108"/>
      <c r="GK161" s="108"/>
      <c r="GL161" s="108"/>
      <c r="GM161" s="108"/>
      <c r="GN161" s="108"/>
      <c r="GO161" s="108"/>
      <c r="GP161" s="108"/>
      <c r="GQ161" s="108"/>
      <c r="GR161" s="108"/>
      <c r="GS161" s="108"/>
      <c r="GT161" s="108"/>
      <c r="GU161" s="108"/>
      <c r="GV161" s="108"/>
      <c r="GW161" s="108"/>
      <c r="GX161" s="108"/>
      <c r="GY161" s="108"/>
      <c r="GZ161" s="108"/>
      <c r="HA161" s="108"/>
      <c r="HB161" s="108"/>
      <c r="HC161" s="108"/>
      <c r="HD161" s="108"/>
      <c r="HE161" s="108"/>
      <c r="HF161" s="108"/>
      <c r="HG161" s="108"/>
      <c r="HH161" s="108"/>
      <c r="HI161" s="108"/>
      <c r="HJ161" s="108"/>
      <c r="HK161" s="108"/>
      <c r="HL161" s="108"/>
      <c r="HM161" s="108"/>
      <c r="HN161" s="108"/>
      <c r="HO161" s="108"/>
      <c r="HP161" s="108"/>
      <c r="HQ161" s="108"/>
      <c r="HR161" s="109"/>
    </row>
    <row r="162" spans="1:226" s="110" customFormat="1" ht="25.5" customHeight="1" x14ac:dyDescent="0.25">
      <c r="A162" s="115"/>
      <c r="B162" s="128" t="s">
        <v>626</v>
      </c>
      <c r="C162" s="103"/>
      <c r="D162" s="104"/>
      <c r="E162" s="119"/>
      <c r="F162" s="130"/>
      <c r="G162" s="117"/>
      <c r="H162" s="118"/>
      <c r="I162" s="119"/>
      <c r="J162" s="119"/>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8"/>
      <c r="AZ162" s="108"/>
      <c r="BA162" s="108"/>
      <c r="BB162" s="108"/>
      <c r="BC162" s="108"/>
      <c r="BD162" s="108"/>
      <c r="BE162" s="108"/>
      <c r="BF162" s="108"/>
      <c r="BG162" s="108"/>
      <c r="BH162" s="108"/>
      <c r="BI162" s="108"/>
      <c r="BJ162" s="108"/>
      <c r="BK162" s="108"/>
      <c r="BL162" s="108"/>
      <c r="BM162" s="108"/>
      <c r="BN162" s="108"/>
      <c r="BO162" s="108"/>
      <c r="BP162" s="108"/>
      <c r="BQ162" s="108"/>
      <c r="BR162" s="108"/>
      <c r="BS162" s="108"/>
      <c r="BT162" s="108"/>
      <c r="BU162" s="108"/>
      <c r="BV162" s="108"/>
      <c r="BW162" s="108"/>
      <c r="BX162" s="108"/>
      <c r="BY162" s="108"/>
      <c r="BZ162" s="108"/>
      <c r="CA162" s="108"/>
      <c r="CB162" s="108"/>
      <c r="CC162" s="108"/>
      <c r="CD162" s="108"/>
      <c r="CE162" s="108"/>
      <c r="CF162" s="108"/>
      <c r="CG162" s="108"/>
      <c r="CH162" s="108"/>
      <c r="CI162" s="108"/>
      <c r="CJ162" s="108"/>
      <c r="CK162" s="108"/>
      <c r="CL162" s="108"/>
      <c r="CM162" s="108"/>
      <c r="CN162" s="108"/>
      <c r="CO162" s="108"/>
      <c r="CP162" s="108"/>
      <c r="CQ162" s="108"/>
      <c r="CR162" s="108"/>
      <c r="CS162" s="108"/>
      <c r="CT162" s="108"/>
      <c r="CU162" s="108"/>
      <c r="CV162" s="108"/>
      <c r="CW162" s="108"/>
      <c r="CX162" s="108"/>
      <c r="CY162" s="108"/>
      <c r="CZ162" s="108"/>
      <c r="DA162" s="108"/>
      <c r="DB162" s="108"/>
      <c r="DC162" s="108"/>
      <c r="DD162" s="108"/>
      <c r="DE162" s="108"/>
      <c r="DF162" s="108"/>
      <c r="DG162" s="108"/>
      <c r="DH162" s="108"/>
      <c r="DI162" s="108"/>
      <c r="DJ162" s="108"/>
      <c r="DK162" s="108"/>
      <c r="DL162" s="108"/>
      <c r="DM162" s="108"/>
      <c r="DN162" s="108"/>
      <c r="DO162" s="108"/>
      <c r="DP162" s="108"/>
      <c r="DQ162" s="108"/>
      <c r="DR162" s="108"/>
      <c r="DS162" s="108"/>
      <c r="DT162" s="108"/>
      <c r="DU162" s="108"/>
      <c r="DV162" s="108"/>
      <c r="DW162" s="108"/>
      <c r="DX162" s="108"/>
      <c r="DY162" s="108"/>
      <c r="DZ162" s="108"/>
      <c r="EA162" s="108"/>
      <c r="EB162" s="108"/>
      <c r="EC162" s="108"/>
      <c r="ED162" s="108"/>
      <c r="EE162" s="108"/>
      <c r="EF162" s="108"/>
      <c r="EG162" s="108"/>
      <c r="EH162" s="108"/>
      <c r="EI162" s="108"/>
      <c r="EJ162" s="108"/>
      <c r="EK162" s="108"/>
      <c r="EL162" s="108"/>
      <c r="EM162" s="108"/>
      <c r="EN162" s="108"/>
      <c r="EO162" s="108"/>
      <c r="EP162" s="108"/>
      <c r="EQ162" s="108"/>
      <c r="ER162" s="108"/>
      <c r="ES162" s="108"/>
      <c r="ET162" s="108"/>
      <c r="EU162" s="108"/>
      <c r="EV162" s="108"/>
      <c r="EW162" s="108"/>
      <c r="EX162" s="108"/>
      <c r="EY162" s="108"/>
      <c r="EZ162" s="108"/>
      <c r="FA162" s="108"/>
      <c r="FB162" s="108"/>
      <c r="FC162" s="108"/>
      <c r="FD162" s="108"/>
      <c r="FE162" s="108"/>
      <c r="FF162" s="108"/>
      <c r="FG162" s="108"/>
      <c r="FH162" s="108"/>
      <c r="FI162" s="108"/>
      <c r="FJ162" s="108"/>
      <c r="FK162" s="108"/>
      <c r="FL162" s="108"/>
      <c r="FM162" s="108"/>
      <c r="FN162" s="108"/>
      <c r="FO162" s="108"/>
      <c r="FP162" s="108"/>
      <c r="FQ162" s="108"/>
      <c r="FR162" s="108"/>
      <c r="FS162" s="108"/>
      <c r="FT162" s="108"/>
      <c r="FU162" s="108"/>
      <c r="FV162" s="108"/>
      <c r="FW162" s="108"/>
      <c r="FX162" s="108"/>
      <c r="FY162" s="108"/>
      <c r="FZ162" s="108"/>
      <c r="GA162" s="108"/>
      <c r="GB162" s="108"/>
      <c r="GC162" s="108"/>
      <c r="GD162" s="108"/>
      <c r="GE162" s="108"/>
      <c r="GF162" s="108"/>
      <c r="GG162" s="108"/>
      <c r="GH162" s="108"/>
      <c r="GI162" s="108"/>
      <c r="GJ162" s="108"/>
      <c r="GK162" s="108"/>
      <c r="GL162" s="108"/>
      <c r="GM162" s="108"/>
      <c r="GN162" s="108"/>
      <c r="GO162" s="108"/>
      <c r="GP162" s="108"/>
      <c r="GQ162" s="108"/>
      <c r="GR162" s="108"/>
      <c r="GS162" s="108"/>
      <c r="GT162" s="108"/>
      <c r="GU162" s="108"/>
      <c r="GV162" s="108"/>
      <c r="GW162" s="108"/>
      <c r="GX162" s="108"/>
      <c r="GY162" s="108"/>
      <c r="GZ162" s="108"/>
      <c r="HA162" s="108"/>
      <c r="HB162" s="108"/>
      <c r="HC162" s="108"/>
      <c r="HD162" s="108"/>
      <c r="HE162" s="108"/>
      <c r="HF162" s="108"/>
      <c r="HG162" s="108"/>
      <c r="HH162" s="108"/>
      <c r="HI162" s="108"/>
      <c r="HJ162" s="108"/>
      <c r="HK162" s="108"/>
      <c r="HL162" s="108"/>
      <c r="HM162" s="108"/>
      <c r="HN162" s="108"/>
      <c r="HO162" s="108"/>
      <c r="HP162" s="108"/>
      <c r="HQ162" s="108"/>
      <c r="HR162" s="109"/>
    </row>
    <row r="163" spans="1:226" s="110" customFormat="1" ht="25.5" customHeight="1" x14ac:dyDescent="0.25">
      <c r="A163" s="101" t="s">
        <v>251</v>
      </c>
      <c r="B163" s="111" t="s">
        <v>714</v>
      </c>
      <c r="C163" s="103"/>
      <c r="D163" s="104"/>
      <c r="E163" s="104"/>
      <c r="F163" s="112"/>
      <c r="G163" s="126"/>
      <c r="H163" s="114"/>
      <c r="I163" s="104"/>
      <c r="J163" s="104"/>
      <c r="K163" s="108"/>
      <c r="L163" s="108"/>
      <c r="M163" s="108"/>
      <c r="N163" s="108"/>
      <c r="O163" s="108"/>
      <c r="P163" s="108"/>
      <c r="Q163" s="108"/>
      <c r="R163" s="108"/>
      <c r="S163" s="108"/>
      <c r="T163" s="108"/>
      <c r="U163" s="108"/>
      <c r="V163" s="108"/>
      <c r="W163" s="108"/>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c r="AY163" s="108"/>
      <c r="AZ163" s="108"/>
      <c r="BA163" s="108"/>
      <c r="BB163" s="108"/>
      <c r="BC163" s="108"/>
      <c r="BD163" s="108"/>
      <c r="BE163" s="108"/>
      <c r="BF163" s="108"/>
      <c r="BG163" s="108"/>
      <c r="BH163" s="108"/>
      <c r="BI163" s="108"/>
      <c r="BJ163" s="108"/>
      <c r="BK163" s="108"/>
      <c r="BL163" s="108"/>
      <c r="BM163" s="108"/>
      <c r="BN163" s="108"/>
      <c r="BO163" s="108"/>
      <c r="BP163" s="108"/>
      <c r="BQ163" s="108"/>
      <c r="BR163" s="108"/>
      <c r="BS163" s="108"/>
      <c r="BT163" s="108"/>
      <c r="BU163" s="108"/>
      <c r="BV163" s="108"/>
      <c r="BW163" s="108"/>
      <c r="BX163" s="108"/>
      <c r="BY163" s="108"/>
      <c r="BZ163" s="108"/>
      <c r="CA163" s="108"/>
      <c r="CB163" s="108"/>
      <c r="CC163" s="108"/>
      <c r="CD163" s="108"/>
      <c r="CE163" s="108"/>
      <c r="CF163" s="108"/>
      <c r="CG163" s="108"/>
      <c r="CH163" s="108"/>
      <c r="CI163" s="108"/>
      <c r="CJ163" s="108"/>
      <c r="CK163" s="108"/>
      <c r="CL163" s="108"/>
      <c r="CM163" s="108"/>
      <c r="CN163" s="108"/>
      <c r="CO163" s="108"/>
      <c r="CP163" s="108"/>
      <c r="CQ163" s="108"/>
      <c r="CR163" s="108"/>
      <c r="CS163" s="108"/>
      <c r="CT163" s="108"/>
      <c r="CU163" s="108"/>
      <c r="CV163" s="108"/>
      <c r="CW163" s="108"/>
      <c r="CX163" s="108"/>
      <c r="CY163" s="108"/>
      <c r="CZ163" s="108"/>
      <c r="DA163" s="108"/>
      <c r="DB163" s="108"/>
      <c r="DC163" s="108"/>
      <c r="DD163" s="108"/>
      <c r="DE163" s="108"/>
      <c r="DF163" s="108"/>
      <c r="DG163" s="108"/>
      <c r="DH163" s="108"/>
      <c r="DI163" s="108"/>
      <c r="DJ163" s="108"/>
      <c r="DK163" s="108"/>
      <c r="DL163" s="108"/>
      <c r="DM163" s="108"/>
      <c r="DN163" s="108"/>
      <c r="DO163" s="108"/>
      <c r="DP163" s="108"/>
      <c r="DQ163" s="108"/>
      <c r="DR163" s="108"/>
      <c r="DS163" s="108"/>
      <c r="DT163" s="108"/>
      <c r="DU163" s="108"/>
      <c r="DV163" s="108"/>
      <c r="DW163" s="108"/>
      <c r="DX163" s="108"/>
      <c r="DY163" s="108"/>
      <c r="DZ163" s="108"/>
      <c r="EA163" s="108"/>
      <c r="EB163" s="108"/>
      <c r="EC163" s="108"/>
      <c r="ED163" s="108"/>
      <c r="EE163" s="108"/>
      <c r="EF163" s="108"/>
      <c r="EG163" s="108"/>
      <c r="EH163" s="108"/>
      <c r="EI163" s="108"/>
      <c r="EJ163" s="108"/>
      <c r="EK163" s="108"/>
      <c r="EL163" s="108"/>
      <c r="EM163" s="108"/>
      <c r="EN163" s="108"/>
      <c r="EO163" s="108"/>
      <c r="EP163" s="108"/>
      <c r="EQ163" s="108"/>
      <c r="ER163" s="108"/>
      <c r="ES163" s="108"/>
      <c r="ET163" s="108"/>
      <c r="EU163" s="108"/>
      <c r="EV163" s="108"/>
      <c r="EW163" s="108"/>
      <c r="EX163" s="108"/>
      <c r="EY163" s="108"/>
      <c r="EZ163" s="108"/>
      <c r="FA163" s="108"/>
      <c r="FB163" s="108"/>
      <c r="FC163" s="108"/>
      <c r="FD163" s="108"/>
      <c r="FE163" s="108"/>
      <c r="FF163" s="108"/>
      <c r="FG163" s="108"/>
      <c r="FH163" s="108"/>
      <c r="FI163" s="108"/>
      <c r="FJ163" s="108"/>
      <c r="FK163" s="108"/>
      <c r="FL163" s="108"/>
      <c r="FM163" s="108"/>
      <c r="FN163" s="108"/>
      <c r="FO163" s="108"/>
      <c r="FP163" s="108"/>
      <c r="FQ163" s="108"/>
      <c r="FR163" s="108"/>
      <c r="FS163" s="108"/>
      <c r="FT163" s="108"/>
      <c r="FU163" s="108"/>
      <c r="FV163" s="108"/>
      <c r="FW163" s="108"/>
      <c r="FX163" s="108"/>
      <c r="FY163" s="108"/>
      <c r="FZ163" s="108"/>
      <c r="GA163" s="108"/>
      <c r="GB163" s="108"/>
      <c r="GC163" s="108"/>
      <c r="GD163" s="108"/>
      <c r="GE163" s="108"/>
      <c r="GF163" s="108"/>
      <c r="GG163" s="108"/>
      <c r="GH163" s="108"/>
      <c r="GI163" s="108"/>
      <c r="GJ163" s="108"/>
      <c r="GK163" s="108"/>
      <c r="GL163" s="108"/>
      <c r="GM163" s="108"/>
      <c r="GN163" s="108"/>
      <c r="GO163" s="108"/>
      <c r="GP163" s="108"/>
      <c r="GQ163" s="108"/>
      <c r="GR163" s="108"/>
      <c r="GS163" s="108"/>
      <c r="GT163" s="108"/>
      <c r="GU163" s="108"/>
      <c r="GV163" s="108"/>
      <c r="GW163" s="108"/>
      <c r="GX163" s="108"/>
      <c r="GY163" s="108"/>
      <c r="GZ163" s="108"/>
      <c r="HA163" s="108"/>
      <c r="HB163" s="108"/>
      <c r="HC163" s="108"/>
      <c r="HD163" s="108"/>
      <c r="HE163" s="108"/>
      <c r="HF163" s="108"/>
      <c r="HG163" s="108"/>
      <c r="HH163" s="108"/>
      <c r="HI163" s="108"/>
      <c r="HJ163" s="108"/>
      <c r="HK163" s="108"/>
      <c r="HL163" s="108"/>
      <c r="HM163" s="108"/>
      <c r="HN163" s="108"/>
      <c r="HO163" s="108"/>
      <c r="HP163" s="108"/>
      <c r="HQ163" s="108"/>
      <c r="HR163" s="109"/>
    </row>
    <row r="164" spans="1:226" s="110" customFormat="1" ht="25.5" customHeight="1" x14ac:dyDescent="0.25">
      <c r="A164" s="115">
        <v>1</v>
      </c>
      <c r="B164" s="116" t="s">
        <v>601</v>
      </c>
      <c r="C164" s="103"/>
      <c r="D164" s="103"/>
      <c r="E164" s="104"/>
      <c r="F164" s="103"/>
      <c r="G164" s="117"/>
      <c r="H164" s="118"/>
      <c r="I164" s="119"/>
      <c r="J164" s="119"/>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8"/>
      <c r="AY164" s="108"/>
      <c r="AZ164" s="108"/>
      <c r="BA164" s="108"/>
      <c r="BB164" s="108"/>
      <c r="BC164" s="108"/>
      <c r="BD164" s="108"/>
      <c r="BE164" s="108"/>
      <c r="BF164" s="108"/>
      <c r="BG164" s="108"/>
      <c r="BH164" s="108"/>
      <c r="BI164" s="108"/>
      <c r="BJ164" s="108"/>
      <c r="BK164" s="108"/>
      <c r="BL164" s="108"/>
      <c r="BM164" s="108"/>
      <c r="BN164" s="108"/>
      <c r="BO164" s="108"/>
      <c r="BP164" s="108"/>
      <c r="BQ164" s="108"/>
      <c r="BR164" s="108"/>
      <c r="BS164" s="108"/>
      <c r="BT164" s="108"/>
      <c r="BU164" s="108"/>
      <c r="BV164" s="108"/>
      <c r="BW164" s="108"/>
      <c r="BX164" s="108"/>
      <c r="BY164" s="108"/>
      <c r="BZ164" s="108"/>
      <c r="CA164" s="108"/>
      <c r="CB164" s="108"/>
      <c r="CC164" s="108"/>
      <c r="CD164" s="108"/>
      <c r="CE164" s="108"/>
      <c r="CF164" s="108"/>
      <c r="CG164" s="108"/>
      <c r="CH164" s="108"/>
      <c r="CI164" s="108"/>
      <c r="CJ164" s="108"/>
      <c r="CK164" s="108"/>
      <c r="CL164" s="108"/>
      <c r="CM164" s="108"/>
      <c r="CN164" s="108"/>
      <c r="CO164" s="108"/>
      <c r="CP164" s="108"/>
      <c r="CQ164" s="108"/>
      <c r="CR164" s="108"/>
      <c r="CS164" s="108"/>
      <c r="CT164" s="108"/>
      <c r="CU164" s="108"/>
      <c r="CV164" s="108"/>
      <c r="CW164" s="108"/>
      <c r="CX164" s="108"/>
      <c r="CY164" s="108"/>
      <c r="CZ164" s="108"/>
      <c r="DA164" s="108"/>
      <c r="DB164" s="108"/>
      <c r="DC164" s="108"/>
      <c r="DD164" s="108"/>
      <c r="DE164" s="108"/>
      <c r="DF164" s="108"/>
      <c r="DG164" s="108"/>
      <c r="DH164" s="108"/>
      <c r="DI164" s="108"/>
      <c r="DJ164" s="108"/>
      <c r="DK164" s="108"/>
      <c r="DL164" s="108"/>
      <c r="DM164" s="108"/>
      <c r="DN164" s="108"/>
      <c r="DO164" s="108"/>
      <c r="DP164" s="108"/>
      <c r="DQ164" s="108"/>
      <c r="DR164" s="108"/>
      <c r="DS164" s="108"/>
      <c r="DT164" s="108"/>
      <c r="DU164" s="108"/>
      <c r="DV164" s="108"/>
      <c r="DW164" s="108"/>
      <c r="DX164" s="108"/>
      <c r="DY164" s="108"/>
      <c r="DZ164" s="108"/>
      <c r="EA164" s="108"/>
      <c r="EB164" s="108"/>
      <c r="EC164" s="108"/>
      <c r="ED164" s="108"/>
      <c r="EE164" s="108"/>
      <c r="EF164" s="108"/>
      <c r="EG164" s="108"/>
      <c r="EH164" s="108"/>
      <c r="EI164" s="108"/>
      <c r="EJ164" s="108"/>
      <c r="EK164" s="108"/>
      <c r="EL164" s="108"/>
      <c r="EM164" s="108"/>
      <c r="EN164" s="108"/>
      <c r="EO164" s="108"/>
      <c r="EP164" s="108"/>
      <c r="EQ164" s="108"/>
      <c r="ER164" s="108"/>
      <c r="ES164" s="108"/>
      <c r="ET164" s="108"/>
      <c r="EU164" s="108"/>
      <c r="EV164" s="108"/>
      <c r="EW164" s="108"/>
      <c r="EX164" s="108"/>
      <c r="EY164" s="108"/>
      <c r="EZ164" s="108"/>
      <c r="FA164" s="108"/>
      <c r="FB164" s="108"/>
      <c r="FC164" s="108"/>
      <c r="FD164" s="108"/>
      <c r="FE164" s="108"/>
      <c r="FF164" s="108"/>
      <c r="FG164" s="108"/>
      <c r="FH164" s="108"/>
      <c r="FI164" s="108"/>
      <c r="FJ164" s="108"/>
      <c r="FK164" s="108"/>
      <c r="FL164" s="108"/>
      <c r="FM164" s="108"/>
      <c r="FN164" s="108"/>
      <c r="FO164" s="108"/>
      <c r="FP164" s="108"/>
      <c r="FQ164" s="108"/>
      <c r="FR164" s="108"/>
      <c r="FS164" s="108"/>
      <c r="FT164" s="108"/>
      <c r="FU164" s="108"/>
      <c r="FV164" s="108"/>
      <c r="FW164" s="108"/>
      <c r="FX164" s="108"/>
      <c r="FY164" s="108"/>
      <c r="FZ164" s="108"/>
      <c r="GA164" s="108"/>
      <c r="GB164" s="108"/>
      <c r="GC164" s="108"/>
      <c r="GD164" s="108"/>
      <c r="GE164" s="108"/>
      <c r="GF164" s="108"/>
      <c r="GG164" s="108"/>
      <c r="GH164" s="108"/>
      <c r="GI164" s="108"/>
      <c r="GJ164" s="108"/>
      <c r="GK164" s="108"/>
      <c r="GL164" s="108"/>
      <c r="GM164" s="108"/>
      <c r="GN164" s="108"/>
      <c r="GO164" s="108"/>
      <c r="GP164" s="108"/>
      <c r="GQ164" s="108"/>
      <c r="GR164" s="108"/>
      <c r="GS164" s="108"/>
      <c r="GT164" s="108"/>
      <c r="GU164" s="108"/>
      <c r="GV164" s="108"/>
      <c r="GW164" s="108"/>
      <c r="GX164" s="108"/>
      <c r="GY164" s="108"/>
      <c r="GZ164" s="108"/>
      <c r="HA164" s="108"/>
      <c r="HB164" s="108"/>
      <c r="HC164" s="108"/>
      <c r="HD164" s="108"/>
      <c r="HE164" s="108"/>
      <c r="HF164" s="108"/>
      <c r="HG164" s="108"/>
      <c r="HH164" s="108"/>
      <c r="HI164" s="108"/>
      <c r="HJ164" s="108"/>
      <c r="HK164" s="108"/>
      <c r="HL164" s="108"/>
      <c r="HM164" s="108"/>
      <c r="HN164" s="108"/>
      <c r="HO164" s="108"/>
      <c r="HP164" s="108"/>
      <c r="HQ164" s="108"/>
      <c r="HR164" s="109"/>
    </row>
    <row r="165" spans="1:226" s="139" customFormat="1" ht="25.5" customHeight="1" x14ac:dyDescent="0.25">
      <c r="A165" s="120" t="s">
        <v>213</v>
      </c>
      <c r="B165" s="137" t="s">
        <v>715</v>
      </c>
      <c r="C165" s="121">
        <v>26.83</v>
      </c>
      <c r="D165" s="122">
        <v>89.433333333333337</v>
      </c>
      <c r="E165" s="123">
        <v>25677</v>
      </c>
      <c r="F165" s="124">
        <v>320.96249999999998</v>
      </c>
      <c r="G165" s="138"/>
      <c r="H165" s="138"/>
      <c r="I165" s="138"/>
      <c r="J165" s="120" t="s">
        <v>205</v>
      </c>
    </row>
    <row r="166" spans="1:226" s="139" customFormat="1" ht="25.5" customHeight="1" x14ac:dyDescent="0.25">
      <c r="A166" s="120" t="s">
        <v>214</v>
      </c>
      <c r="B166" s="137" t="s">
        <v>716</v>
      </c>
      <c r="C166" s="121">
        <v>30.25</v>
      </c>
      <c r="D166" s="122">
        <v>100.83333333333333</v>
      </c>
      <c r="E166" s="123">
        <v>32071</v>
      </c>
      <c r="F166" s="124">
        <v>400.88749999999999</v>
      </c>
      <c r="G166" s="138"/>
      <c r="H166" s="138"/>
      <c r="I166" s="138"/>
      <c r="J166" s="120" t="s">
        <v>205</v>
      </c>
    </row>
    <row r="167" spans="1:226" s="139" customFormat="1" ht="25.5" customHeight="1" x14ac:dyDescent="0.25">
      <c r="A167" s="120" t="s">
        <v>215</v>
      </c>
      <c r="B167" s="137" t="s">
        <v>717</v>
      </c>
      <c r="C167" s="121">
        <v>28.97</v>
      </c>
      <c r="D167" s="122">
        <v>96.566666666666663</v>
      </c>
      <c r="E167" s="123">
        <v>32798</v>
      </c>
      <c r="F167" s="124">
        <v>409.97500000000002</v>
      </c>
      <c r="G167" s="138"/>
      <c r="H167" s="138"/>
      <c r="I167" s="138"/>
      <c r="J167" s="120" t="s">
        <v>205</v>
      </c>
    </row>
    <row r="168" spans="1:226" s="139" customFormat="1" ht="25.5" customHeight="1" x14ac:dyDescent="0.25">
      <c r="A168" s="120" t="s">
        <v>216</v>
      </c>
      <c r="B168" s="137" t="s">
        <v>718</v>
      </c>
      <c r="C168" s="121">
        <v>23.23</v>
      </c>
      <c r="D168" s="122">
        <v>77.433333333333337</v>
      </c>
      <c r="E168" s="123">
        <v>25734</v>
      </c>
      <c r="F168" s="124">
        <v>321.67500000000001</v>
      </c>
      <c r="G168" s="138"/>
      <c r="H168" s="138"/>
      <c r="I168" s="138"/>
      <c r="J168" s="120" t="s">
        <v>205</v>
      </c>
    </row>
    <row r="169" spans="1:226" s="139" customFormat="1" ht="25.5" customHeight="1" x14ac:dyDescent="0.25">
      <c r="A169" s="120" t="s">
        <v>217</v>
      </c>
      <c r="B169" s="137" t="s">
        <v>719</v>
      </c>
      <c r="C169" s="121">
        <v>15.09</v>
      </c>
      <c r="D169" s="122">
        <v>50.3</v>
      </c>
      <c r="E169" s="123">
        <v>16412</v>
      </c>
      <c r="F169" s="124">
        <v>205.14999999999998</v>
      </c>
      <c r="G169" s="138"/>
      <c r="H169" s="138"/>
      <c r="I169" s="138"/>
      <c r="J169" s="120" t="s">
        <v>205</v>
      </c>
    </row>
    <row r="170" spans="1:226" s="139" customFormat="1" ht="25.5" customHeight="1" x14ac:dyDescent="0.25">
      <c r="A170" s="120" t="s">
        <v>218</v>
      </c>
      <c r="B170" s="137" t="s">
        <v>720</v>
      </c>
      <c r="C170" s="121">
        <v>16.57</v>
      </c>
      <c r="D170" s="122">
        <v>55.233333333333334</v>
      </c>
      <c r="E170" s="123">
        <v>18140</v>
      </c>
      <c r="F170" s="124">
        <v>226.75</v>
      </c>
      <c r="G170" s="138"/>
      <c r="H170" s="138"/>
      <c r="I170" s="138"/>
      <c r="J170" s="120" t="s">
        <v>205</v>
      </c>
    </row>
    <row r="171" spans="1:226" s="139" customFormat="1" ht="25.5" customHeight="1" x14ac:dyDescent="0.25">
      <c r="A171" s="120" t="s">
        <v>219</v>
      </c>
      <c r="B171" s="137" t="s">
        <v>721</v>
      </c>
      <c r="C171" s="121">
        <v>19.440000000000001</v>
      </c>
      <c r="D171" s="122">
        <v>64.8</v>
      </c>
      <c r="E171" s="123">
        <v>24149</v>
      </c>
      <c r="F171" s="124">
        <v>301.86250000000001</v>
      </c>
      <c r="G171" s="138"/>
      <c r="H171" s="138"/>
      <c r="I171" s="138"/>
      <c r="J171" s="120" t="s">
        <v>205</v>
      </c>
    </row>
    <row r="172" spans="1:226" s="139" customFormat="1" ht="25.5" customHeight="1" x14ac:dyDescent="0.25">
      <c r="A172" s="120" t="s">
        <v>220</v>
      </c>
      <c r="B172" s="137" t="s">
        <v>722</v>
      </c>
      <c r="C172" s="121">
        <v>17.89</v>
      </c>
      <c r="D172" s="122">
        <v>59.63333333333334</v>
      </c>
      <c r="E172" s="123">
        <v>25751</v>
      </c>
      <c r="F172" s="124">
        <v>321.88749999999999</v>
      </c>
      <c r="G172" s="138"/>
      <c r="H172" s="138"/>
      <c r="I172" s="138"/>
      <c r="J172" s="120" t="s">
        <v>205</v>
      </c>
    </row>
    <row r="173" spans="1:226" s="139" customFormat="1" ht="25.5" customHeight="1" x14ac:dyDescent="0.25">
      <c r="A173" s="120" t="s">
        <v>221</v>
      </c>
      <c r="B173" s="137" t="s">
        <v>723</v>
      </c>
      <c r="C173" s="121">
        <v>18.52</v>
      </c>
      <c r="D173" s="122">
        <v>61.733333333333327</v>
      </c>
      <c r="E173" s="123">
        <v>21033</v>
      </c>
      <c r="F173" s="124">
        <v>262.91250000000002</v>
      </c>
      <c r="G173" s="138"/>
      <c r="H173" s="138"/>
      <c r="I173" s="138"/>
      <c r="J173" s="120" t="s">
        <v>205</v>
      </c>
    </row>
    <row r="174" spans="1:226" s="139" customFormat="1" ht="25.5" customHeight="1" x14ac:dyDescent="0.25">
      <c r="A174" s="120" t="s">
        <v>456</v>
      </c>
      <c r="B174" s="137" t="s">
        <v>724</v>
      </c>
      <c r="C174" s="121">
        <v>21.32</v>
      </c>
      <c r="D174" s="122">
        <v>71.066666666666663</v>
      </c>
      <c r="E174" s="123">
        <v>25991</v>
      </c>
      <c r="F174" s="124">
        <v>324.88749999999999</v>
      </c>
      <c r="G174" s="138"/>
      <c r="H174" s="138"/>
      <c r="I174" s="138"/>
      <c r="J174" s="120" t="s">
        <v>205</v>
      </c>
    </row>
    <row r="175" spans="1:226" s="139" customFormat="1" ht="25.5" customHeight="1" x14ac:dyDescent="0.25">
      <c r="A175" s="120" t="s">
        <v>457</v>
      </c>
      <c r="B175" s="137" t="s">
        <v>725</v>
      </c>
      <c r="C175" s="121">
        <v>26.14</v>
      </c>
      <c r="D175" s="122">
        <v>87.13333333333334</v>
      </c>
      <c r="E175" s="123">
        <v>38611</v>
      </c>
      <c r="F175" s="124">
        <v>482.63749999999999</v>
      </c>
      <c r="G175" s="138"/>
      <c r="H175" s="138"/>
      <c r="I175" s="138"/>
      <c r="J175" s="120" t="s">
        <v>205</v>
      </c>
    </row>
    <row r="176" spans="1:226" s="139" customFormat="1" ht="25.5" customHeight="1" x14ac:dyDescent="0.25">
      <c r="A176" s="120" t="s">
        <v>458</v>
      </c>
      <c r="B176" s="137" t="s">
        <v>726</v>
      </c>
      <c r="C176" s="121">
        <v>21.79</v>
      </c>
      <c r="D176" s="122">
        <v>72.633333333333326</v>
      </c>
      <c r="E176" s="123">
        <v>23549</v>
      </c>
      <c r="F176" s="124">
        <v>294.36250000000001</v>
      </c>
      <c r="G176" s="138"/>
      <c r="H176" s="138"/>
      <c r="I176" s="138"/>
      <c r="J176" s="120" t="s">
        <v>205</v>
      </c>
    </row>
    <row r="177" spans="1:226" s="139" customFormat="1" ht="25.5" customHeight="1" x14ac:dyDescent="0.25">
      <c r="A177" s="120" t="s">
        <v>459</v>
      </c>
      <c r="B177" s="137" t="s">
        <v>349</v>
      </c>
      <c r="C177" s="121">
        <v>18.77</v>
      </c>
      <c r="D177" s="122">
        <v>62.56666666666667</v>
      </c>
      <c r="E177" s="123">
        <v>25823</v>
      </c>
      <c r="F177" s="124">
        <v>322.78750000000002</v>
      </c>
      <c r="G177" s="138"/>
      <c r="H177" s="138"/>
      <c r="I177" s="138"/>
      <c r="J177" s="120" t="s">
        <v>205</v>
      </c>
    </row>
    <row r="178" spans="1:226" s="139" customFormat="1" ht="25.5" customHeight="1" x14ac:dyDescent="0.25">
      <c r="A178" s="120" t="s">
        <v>460</v>
      </c>
      <c r="B178" s="137" t="s">
        <v>727</v>
      </c>
      <c r="C178" s="121">
        <v>18.86</v>
      </c>
      <c r="D178" s="122">
        <v>62.86666666666666</v>
      </c>
      <c r="E178" s="123">
        <v>18961</v>
      </c>
      <c r="F178" s="124">
        <v>237.01249999999999</v>
      </c>
      <c r="G178" s="138"/>
      <c r="H178" s="138"/>
      <c r="I178" s="138"/>
      <c r="J178" s="120" t="s">
        <v>205</v>
      </c>
    </row>
    <row r="179" spans="1:226" s="139" customFormat="1" ht="25.5" customHeight="1" x14ac:dyDescent="0.25">
      <c r="A179" s="120" t="s">
        <v>461</v>
      </c>
      <c r="B179" s="137" t="s">
        <v>728</v>
      </c>
      <c r="C179" s="121">
        <v>28.17</v>
      </c>
      <c r="D179" s="122">
        <v>93.9</v>
      </c>
      <c r="E179" s="123">
        <v>22815</v>
      </c>
      <c r="F179" s="124">
        <v>285.1875</v>
      </c>
      <c r="G179" s="138"/>
      <c r="H179" s="138"/>
      <c r="I179" s="138"/>
      <c r="J179" s="120" t="s">
        <v>205</v>
      </c>
    </row>
    <row r="180" spans="1:226" s="139" customFormat="1" ht="25.5" customHeight="1" x14ac:dyDescent="0.25">
      <c r="A180" s="120" t="s">
        <v>462</v>
      </c>
      <c r="B180" s="137" t="s">
        <v>729</v>
      </c>
      <c r="C180" s="121">
        <v>10.84</v>
      </c>
      <c r="D180" s="122">
        <v>77.428571428571431</v>
      </c>
      <c r="E180" s="123">
        <v>18703</v>
      </c>
      <c r="F180" s="124">
        <v>233.78749999999999</v>
      </c>
      <c r="G180" s="138"/>
      <c r="H180" s="138"/>
      <c r="I180" s="138"/>
      <c r="J180" s="120" t="s">
        <v>205</v>
      </c>
    </row>
    <row r="181" spans="1:226" s="139" customFormat="1" ht="25.5" customHeight="1" x14ac:dyDescent="0.25">
      <c r="A181" s="120" t="s">
        <v>463</v>
      </c>
      <c r="B181" s="137" t="s">
        <v>730</v>
      </c>
      <c r="C181" s="121">
        <v>22.98</v>
      </c>
      <c r="D181" s="122">
        <v>164.14285714285714</v>
      </c>
      <c r="E181" s="123">
        <v>24525</v>
      </c>
      <c r="F181" s="124">
        <v>306.5625</v>
      </c>
      <c r="G181" s="138"/>
      <c r="H181" s="138"/>
      <c r="I181" s="138"/>
      <c r="J181" s="120" t="s">
        <v>205</v>
      </c>
    </row>
    <row r="182" spans="1:226" s="139" customFormat="1" ht="25.5" customHeight="1" x14ac:dyDescent="0.25">
      <c r="A182" s="120" t="s">
        <v>464</v>
      </c>
      <c r="B182" s="137" t="s">
        <v>731</v>
      </c>
      <c r="C182" s="121">
        <v>2.97</v>
      </c>
      <c r="D182" s="122">
        <v>21.214285714285715</v>
      </c>
      <c r="E182" s="123">
        <v>16230</v>
      </c>
      <c r="F182" s="124">
        <v>202.875</v>
      </c>
      <c r="G182" s="138"/>
      <c r="H182" s="138"/>
      <c r="I182" s="138"/>
      <c r="J182" s="120" t="s">
        <v>205</v>
      </c>
    </row>
    <row r="183" spans="1:226" s="110" customFormat="1" ht="25.5" customHeight="1" x14ac:dyDescent="0.25">
      <c r="A183" s="115">
        <v>2</v>
      </c>
      <c r="B183" s="116" t="s">
        <v>589</v>
      </c>
      <c r="C183" s="103"/>
      <c r="D183" s="104"/>
      <c r="E183" s="104"/>
      <c r="F183" s="112"/>
      <c r="G183" s="126"/>
      <c r="H183" s="114"/>
      <c r="I183" s="104"/>
      <c r="J183" s="104"/>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8"/>
      <c r="AW183" s="108"/>
      <c r="AX183" s="108"/>
      <c r="AY183" s="108"/>
      <c r="AZ183" s="108"/>
      <c r="BA183" s="108"/>
      <c r="BB183" s="108"/>
      <c r="BC183" s="108"/>
      <c r="BD183" s="108"/>
      <c r="BE183" s="108"/>
      <c r="BF183" s="108"/>
      <c r="BG183" s="108"/>
      <c r="BH183" s="108"/>
      <c r="BI183" s="108"/>
      <c r="BJ183" s="108"/>
      <c r="BK183" s="108"/>
      <c r="BL183" s="108"/>
      <c r="BM183" s="108"/>
      <c r="BN183" s="108"/>
      <c r="BO183" s="108"/>
      <c r="BP183" s="108"/>
      <c r="BQ183" s="108"/>
      <c r="BR183" s="108"/>
      <c r="BS183" s="108"/>
      <c r="BT183" s="108"/>
      <c r="BU183" s="108"/>
      <c r="BV183" s="108"/>
      <c r="BW183" s="108"/>
      <c r="BX183" s="108"/>
      <c r="BY183" s="108"/>
      <c r="BZ183" s="108"/>
      <c r="CA183" s="108"/>
      <c r="CB183" s="108"/>
      <c r="CC183" s="108"/>
      <c r="CD183" s="108"/>
      <c r="CE183" s="108"/>
      <c r="CF183" s="108"/>
      <c r="CG183" s="108"/>
      <c r="CH183" s="108"/>
      <c r="CI183" s="108"/>
      <c r="CJ183" s="108"/>
      <c r="CK183" s="108"/>
      <c r="CL183" s="108"/>
      <c r="CM183" s="108"/>
      <c r="CN183" s="108"/>
      <c r="CO183" s="108"/>
      <c r="CP183" s="108"/>
      <c r="CQ183" s="108"/>
      <c r="CR183" s="108"/>
      <c r="CS183" s="108"/>
      <c r="CT183" s="108"/>
      <c r="CU183" s="108"/>
      <c r="CV183" s="108"/>
      <c r="CW183" s="108"/>
      <c r="CX183" s="108"/>
      <c r="CY183" s="108"/>
      <c r="CZ183" s="108"/>
      <c r="DA183" s="108"/>
      <c r="DB183" s="108"/>
      <c r="DC183" s="108"/>
      <c r="DD183" s="108"/>
      <c r="DE183" s="108"/>
      <c r="DF183" s="108"/>
      <c r="DG183" s="108"/>
      <c r="DH183" s="108"/>
      <c r="DI183" s="108"/>
      <c r="DJ183" s="108"/>
      <c r="DK183" s="108"/>
      <c r="DL183" s="108"/>
      <c r="DM183" s="108"/>
      <c r="DN183" s="108"/>
      <c r="DO183" s="108"/>
      <c r="DP183" s="108"/>
      <c r="DQ183" s="108"/>
      <c r="DR183" s="108"/>
      <c r="DS183" s="108"/>
      <c r="DT183" s="108"/>
      <c r="DU183" s="108"/>
      <c r="DV183" s="108"/>
      <c r="DW183" s="108"/>
      <c r="DX183" s="108"/>
      <c r="DY183" s="108"/>
      <c r="DZ183" s="108"/>
      <c r="EA183" s="108"/>
      <c r="EB183" s="108"/>
      <c r="EC183" s="108"/>
      <c r="ED183" s="108"/>
      <c r="EE183" s="108"/>
      <c r="EF183" s="108"/>
      <c r="EG183" s="108"/>
      <c r="EH183" s="108"/>
      <c r="EI183" s="108"/>
      <c r="EJ183" s="108"/>
      <c r="EK183" s="108"/>
      <c r="EL183" s="108"/>
      <c r="EM183" s="108"/>
      <c r="EN183" s="108"/>
      <c r="EO183" s="108"/>
      <c r="EP183" s="108"/>
      <c r="EQ183" s="108"/>
      <c r="ER183" s="108"/>
      <c r="ES183" s="108"/>
      <c r="ET183" s="108"/>
      <c r="EU183" s="108"/>
      <c r="EV183" s="108"/>
      <c r="EW183" s="108"/>
      <c r="EX183" s="108"/>
      <c r="EY183" s="108"/>
      <c r="EZ183" s="108"/>
      <c r="FA183" s="108"/>
      <c r="FB183" s="108"/>
      <c r="FC183" s="108"/>
      <c r="FD183" s="108"/>
      <c r="FE183" s="108"/>
      <c r="FF183" s="108"/>
      <c r="FG183" s="108"/>
      <c r="FH183" s="108"/>
      <c r="FI183" s="108"/>
      <c r="FJ183" s="108"/>
      <c r="FK183" s="108"/>
      <c r="FL183" s="108"/>
      <c r="FM183" s="108"/>
      <c r="FN183" s="108"/>
      <c r="FO183" s="108"/>
      <c r="FP183" s="108"/>
      <c r="FQ183" s="108"/>
      <c r="FR183" s="108"/>
      <c r="FS183" s="108"/>
      <c r="FT183" s="108"/>
      <c r="FU183" s="108"/>
      <c r="FV183" s="108"/>
      <c r="FW183" s="108"/>
      <c r="FX183" s="108"/>
      <c r="FY183" s="108"/>
      <c r="FZ183" s="108"/>
      <c r="GA183" s="108"/>
      <c r="GB183" s="108"/>
      <c r="GC183" s="108"/>
      <c r="GD183" s="108"/>
      <c r="GE183" s="108"/>
      <c r="GF183" s="108"/>
      <c r="GG183" s="108"/>
      <c r="GH183" s="108"/>
      <c r="GI183" s="108"/>
      <c r="GJ183" s="108"/>
      <c r="GK183" s="108"/>
      <c r="GL183" s="108"/>
      <c r="GM183" s="108"/>
      <c r="GN183" s="108"/>
      <c r="GO183" s="108"/>
      <c r="GP183" s="108"/>
      <c r="GQ183" s="108"/>
      <c r="GR183" s="108"/>
      <c r="GS183" s="108"/>
      <c r="GT183" s="108"/>
      <c r="GU183" s="108"/>
      <c r="GV183" s="108"/>
      <c r="GW183" s="108"/>
      <c r="GX183" s="108"/>
      <c r="GY183" s="108"/>
      <c r="GZ183" s="108"/>
      <c r="HA183" s="108"/>
      <c r="HB183" s="108"/>
      <c r="HC183" s="108"/>
      <c r="HD183" s="108"/>
      <c r="HE183" s="108"/>
      <c r="HF183" s="108"/>
      <c r="HG183" s="108"/>
      <c r="HH183" s="108"/>
      <c r="HI183" s="108"/>
      <c r="HJ183" s="108"/>
      <c r="HK183" s="108"/>
      <c r="HL183" s="108"/>
      <c r="HM183" s="108"/>
      <c r="HN183" s="108"/>
      <c r="HO183" s="108"/>
      <c r="HP183" s="108"/>
      <c r="HQ183" s="108"/>
      <c r="HR183" s="109"/>
    </row>
    <row r="184" spans="1:226" s="110" customFormat="1" ht="25.5" customHeight="1" x14ac:dyDescent="0.25">
      <c r="A184" s="115"/>
      <c r="B184" s="128" t="s">
        <v>626</v>
      </c>
      <c r="C184" s="103"/>
      <c r="D184" s="104"/>
      <c r="E184" s="119"/>
      <c r="F184" s="130"/>
      <c r="G184" s="117"/>
      <c r="H184" s="118"/>
      <c r="I184" s="119"/>
      <c r="J184" s="119"/>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8"/>
      <c r="AZ184" s="108"/>
      <c r="BA184" s="108"/>
      <c r="BB184" s="108"/>
      <c r="BC184" s="108"/>
      <c r="BD184" s="108"/>
      <c r="BE184" s="108"/>
      <c r="BF184" s="108"/>
      <c r="BG184" s="108"/>
      <c r="BH184" s="108"/>
      <c r="BI184" s="108"/>
      <c r="BJ184" s="108"/>
      <c r="BK184" s="108"/>
      <c r="BL184" s="108"/>
      <c r="BM184" s="108"/>
      <c r="BN184" s="108"/>
      <c r="BO184" s="108"/>
      <c r="BP184" s="108"/>
      <c r="BQ184" s="108"/>
      <c r="BR184" s="108"/>
      <c r="BS184" s="108"/>
      <c r="BT184" s="108"/>
      <c r="BU184" s="108"/>
      <c r="BV184" s="108"/>
      <c r="BW184" s="108"/>
      <c r="BX184" s="108"/>
      <c r="BY184" s="108"/>
      <c r="BZ184" s="108"/>
      <c r="CA184" s="108"/>
      <c r="CB184" s="108"/>
      <c r="CC184" s="108"/>
      <c r="CD184" s="108"/>
      <c r="CE184" s="108"/>
      <c r="CF184" s="108"/>
      <c r="CG184" s="108"/>
      <c r="CH184" s="108"/>
      <c r="CI184" s="108"/>
      <c r="CJ184" s="108"/>
      <c r="CK184" s="108"/>
      <c r="CL184" s="108"/>
      <c r="CM184" s="108"/>
      <c r="CN184" s="108"/>
      <c r="CO184" s="108"/>
      <c r="CP184" s="108"/>
      <c r="CQ184" s="108"/>
      <c r="CR184" s="108"/>
      <c r="CS184" s="108"/>
      <c r="CT184" s="108"/>
      <c r="CU184" s="108"/>
      <c r="CV184" s="108"/>
      <c r="CW184" s="108"/>
      <c r="CX184" s="108"/>
      <c r="CY184" s="108"/>
      <c r="CZ184" s="108"/>
      <c r="DA184" s="108"/>
      <c r="DB184" s="108"/>
      <c r="DC184" s="108"/>
      <c r="DD184" s="108"/>
      <c r="DE184" s="108"/>
      <c r="DF184" s="108"/>
      <c r="DG184" s="108"/>
      <c r="DH184" s="108"/>
      <c r="DI184" s="108"/>
      <c r="DJ184" s="108"/>
      <c r="DK184" s="108"/>
      <c r="DL184" s="108"/>
      <c r="DM184" s="108"/>
      <c r="DN184" s="108"/>
      <c r="DO184" s="108"/>
      <c r="DP184" s="108"/>
      <c r="DQ184" s="108"/>
      <c r="DR184" s="108"/>
      <c r="DS184" s="108"/>
      <c r="DT184" s="108"/>
      <c r="DU184" s="108"/>
      <c r="DV184" s="108"/>
      <c r="DW184" s="108"/>
      <c r="DX184" s="108"/>
      <c r="DY184" s="108"/>
      <c r="DZ184" s="108"/>
      <c r="EA184" s="108"/>
      <c r="EB184" s="108"/>
      <c r="EC184" s="108"/>
      <c r="ED184" s="108"/>
      <c r="EE184" s="108"/>
      <c r="EF184" s="108"/>
      <c r="EG184" s="108"/>
      <c r="EH184" s="108"/>
      <c r="EI184" s="108"/>
      <c r="EJ184" s="108"/>
      <c r="EK184" s="108"/>
      <c r="EL184" s="108"/>
      <c r="EM184" s="108"/>
      <c r="EN184" s="108"/>
      <c r="EO184" s="108"/>
      <c r="EP184" s="108"/>
      <c r="EQ184" s="108"/>
      <c r="ER184" s="108"/>
      <c r="ES184" s="108"/>
      <c r="ET184" s="108"/>
      <c r="EU184" s="108"/>
      <c r="EV184" s="108"/>
      <c r="EW184" s="108"/>
      <c r="EX184" s="108"/>
      <c r="EY184" s="108"/>
      <c r="EZ184" s="108"/>
      <c r="FA184" s="108"/>
      <c r="FB184" s="108"/>
      <c r="FC184" s="108"/>
      <c r="FD184" s="108"/>
      <c r="FE184" s="108"/>
      <c r="FF184" s="108"/>
      <c r="FG184" s="108"/>
      <c r="FH184" s="108"/>
      <c r="FI184" s="108"/>
      <c r="FJ184" s="108"/>
      <c r="FK184" s="108"/>
      <c r="FL184" s="108"/>
      <c r="FM184" s="108"/>
      <c r="FN184" s="108"/>
      <c r="FO184" s="108"/>
      <c r="FP184" s="108"/>
      <c r="FQ184" s="108"/>
      <c r="FR184" s="108"/>
      <c r="FS184" s="108"/>
      <c r="FT184" s="108"/>
      <c r="FU184" s="108"/>
      <c r="FV184" s="108"/>
      <c r="FW184" s="108"/>
      <c r="FX184" s="108"/>
      <c r="FY184" s="108"/>
      <c r="FZ184" s="108"/>
      <c r="GA184" s="108"/>
      <c r="GB184" s="108"/>
      <c r="GC184" s="108"/>
      <c r="GD184" s="108"/>
      <c r="GE184" s="108"/>
      <c r="GF184" s="108"/>
      <c r="GG184" s="108"/>
      <c r="GH184" s="108"/>
      <c r="GI184" s="108"/>
      <c r="GJ184" s="108"/>
      <c r="GK184" s="108"/>
      <c r="GL184" s="108"/>
      <c r="GM184" s="108"/>
      <c r="GN184" s="108"/>
      <c r="GO184" s="108"/>
      <c r="GP184" s="108"/>
      <c r="GQ184" s="108"/>
      <c r="GR184" s="108"/>
      <c r="GS184" s="108"/>
      <c r="GT184" s="108"/>
      <c r="GU184" s="108"/>
      <c r="GV184" s="108"/>
      <c r="GW184" s="108"/>
      <c r="GX184" s="108"/>
      <c r="GY184" s="108"/>
      <c r="GZ184" s="108"/>
      <c r="HA184" s="108"/>
      <c r="HB184" s="108"/>
      <c r="HC184" s="108"/>
      <c r="HD184" s="108"/>
      <c r="HE184" s="108"/>
      <c r="HF184" s="108"/>
      <c r="HG184" s="108"/>
      <c r="HH184" s="108"/>
      <c r="HI184" s="108"/>
      <c r="HJ184" s="108"/>
      <c r="HK184" s="108"/>
      <c r="HL184" s="108"/>
      <c r="HM184" s="108"/>
      <c r="HN184" s="108"/>
      <c r="HO184" s="108"/>
      <c r="HP184" s="108"/>
      <c r="HQ184" s="108"/>
      <c r="HR184" s="109"/>
    </row>
    <row r="185" spans="1:226" s="110" customFormat="1" ht="25.5" customHeight="1" x14ac:dyDescent="0.25">
      <c r="A185" s="101" t="s">
        <v>361</v>
      </c>
      <c r="B185" s="111" t="s">
        <v>732</v>
      </c>
      <c r="C185" s="103"/>
      <c r="D185" s="104"/>
      <c r="E185" s="104"/>
      <c r="F185" s="112"/>
      <c r="G185" s="126"/>
      <c r="H185" s="114"/>
      <c r="I185" s="104"/>
      <c r="J185" s="104"/>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c r="AW185" s="108"/>
      <c r="AX185" s="108"/>
      <c r="AY185" s="108"/>
      <c r="AZ185" s="108"/>
      <c r="BA185" s="108"/>
      <c r="BB185" s="108"/>
      <c r="BC185" s="108"/>
      <c r="BD185" s="108"/>
      <c r="BE185" s="108"/>
      <c r="BF185" s="108"/>
      <c r="BG185" s="108"/>
      <c r="BH185" s="108"/>
      <c r="BI185" s="108"/>
      <c r="BJ185" s="108"/>
      <c r="BK185" s="108"/>
      <c r="BL185" s="108"/>
      <c r="BM185" s="108"/>
      <c r="BN185" s="108"/>
      <c r="BO185" s="108"/>
      <c r="BP185" s="108"/>
      <c r="BQ185" s="108"/>
      <c r="BR185" s="108"/>
      <c r="BS185" s="108"/>
      <c r="BT185" s="108"/>
      <c r="BU185" s="108"/>
      <c r="BV185" s="108"/>
      <c r="BW185" s="108"/>
      <c r="BX185" s="108"/>
      <c r="BY185" s="108"/>
      <c r="BZ185" s="108"/>
      <c r="CA185" s="108"/>
      <c r="CB185" s="108"/>
      <c r="CC185" s="108"/>
      <c r="CD185" s="108"/>
      <c r="CE185" s="108"/>
      <c r="CF185" s="108"/>
      <c r="CG185" s="108"/>
      <c r="CH185" s="108"/>
      <c r="CI185" s="108"/>
      <c r="CJ185" s="108"/>
      <c r="CK185" s="108"/>
      <c r="CL185" s="108"/>
      <c r="CM185" s="108"/>
      <c r="CN185" s="108"/>
      <c r="CO185" s="108"/>
      <c r="CP185" s="108"/>
      <c r="CQ185" s="108"/>
      <c r="CR185" s="108"/>
      <c r="CS185" s="108"/>
      <c r="CT185" s="108"/>
      <c r="CU185" s="108"/>
      <c r="CV185" s="108"/>
      <c r="CW185" s="108"/>
      <c r="CX185" s="108"/>
      <c r="CY185" s="108"/>
      <c r="CZ185" s="108"/>
      <c r="DA185" s="108"/>
      <c r="DB185" s="108"/>
      <c r="DC185" s="108"/>
      <c r="DD185" s="108"/>
      <c r="DE185" s="108"/>
      <c r="DF185" s="108"/>
      <c r="DG185" s="108"/>
      <c r="DH185" s="108"/>
      <c r="DI185" s="108"/>
      <c r="DJ185" s="108"/>
      <c r="DK185" s="108"/>
      <c r="DL185" s="108"/>
      <c r="DM185" s="108"/>
      <c r="DN185" s="108"/>
      <c r="DO185" s="108"/>
      <c r="DP185" s="108"/>
      <c r="DQ185" s="108"/>
      <c r="DR185" s="108"/>
      <c r="DS185" s="108"/>
      <c r="DT185" s="108"/>
      <c r="DU185" s="108"/>
      <c r="DV185" s="108"/>
      <c r="DW185" s="108"/>
      <c r="DX185" s="108"/>
      <c r="DY185" s="108"/>
      <c r="DZ185" s="108"/>
      <c r="EA185" s="108"/>
      <c r="EB185" s="108"/>
      <c r="EC185" s="108"/>
      <c r="ED185" s="108"/>
      <c r="EE185" s="108"/>
      <c r="EF185" s="108"/>
      <c r="EG185" s="108"/>
      <c r="EH185" s="108"/>
      <c r="EI185" s="108"/>
      <c r="EJ185" s="108"/>
      <c r="EK185" s="108"/>
      <c r="EL185" s="108"/>
      <c r="EM185" s="108"/>
      <c r="EN185" s="108"/>
      <c r="EO185" s="108"/>
      <c r="EP185" s="108"/>
      <c r="EQ185" s="108"/>
      <c r="ER185" s="108"/>
      <c r="ES185" s="108"/>
      <c r="ET185" s="108"/>
      <c r="EU185" s="108"/>
      <c r="EV185" s="108"/>
      <c r="EW185" s="108"/>
      <c r="EX185" s="108"/>
      <c r="EY185" s="108"/>
      <c r="EZ185" s="108"/>
      <c r="FA185" s="108"/>
      <c r="FB185" s="108"/>
      <c r="FC185" s="108"/>
      <c r="FD185" s="108"/>
      <c r="FE185" s="108"/>
      <c r="FF185" s="108"/>
      <c r="FG185" s="108"/>
      <c r="FH185" s="108"/>
      <c r="FI185" s="108"/>
      <c r="FJ185" s="108"/>
      <c r="FK185" s="108"/>
      <c r="FL185" s="108"/>
      <c r="FM185" s="108"/>
      <c r="FN185" s="108"/>
      <c r="FO185" s="108"/>
      <c r="FP185" s="108"/>
      <c r="FQ185" s="108"/>
      <c r="FR185" s="108"/>
      <c r="FS185" s="108"/>
      <c r="FT185" s="108"/>
      <c r="FU185" s="108"/>
      <c r="FV185" s="108"/>
      <c r="FW185" s="108"/>
      <c r="FX185" s="108"/>
      <c r="FY185" s="108"/>
      <c r="FZ185" s="108"/>
      <c r="GA185" s="108"/>
      <c r="GB185" s="108"/>
      <c r="GC185" s="108"/>
      <c r="GD185" s="108"/>
      <c r="GE185" s="108"/>
      <c r="GF185" s="108"/>
      <c r="GG185" s="108"/>
      <c r="GH185" s="108"/>
      <c r="GI185" s="108"/>
      <c r="GJ185" s="108"/>
      <c r="GK185" s="108"/>
      <c r="GL185" s="108"/>
      <c r="GM185" s="108"/>
      <c r="GN185" s="108"/>
      <c r="GO185" s="108"/>
      <c r="GP185" s="108"/>
      <c r="GQ185" s="108"/>
      <c r="GR185" s="108"/>
      <c r="GS185" s="108"/>
      <c r="GT185" s="108"/>
      <c r="GU185" s="108"/>
      <c r="GV185" s="108"/>
      <c r="GW185" s="108"/>
      <c r="GX185" s="108"/>
      <c r="GY185" s="108"/>
      <c r="GZ185" s="108"/>
      <c r="HA185" s="108"/>
      <c r="HB185" s="108"/>
      <c r="HC185" s="108"/>
      <c r="HD185" s="108"/>
      <c r="HE185" s="108"/>
      <c r="HF185" s="108"/>
      <c r="HG185" s="108"/>
      <c r="HH185" s="108"/>
      <c r="HI185" s="108"/>
      <c r="HJ185" s="108"/>
      <c r="HK185" s="108"/>
      <c r="HL185" s="108"/>
      <c r="HM185" s="108"/>
      <c r="HN185" s="108"/>
      <c r="HO185" s="108"/>
      <c r="HP185" s="108"/>
      <c r="HQ185" s="108"/>
      <c r="HR185" s="109"/>
    </row>
    <row r="186" spans="1:226" s="110" customFormat="1" ht="25.5" customHeight="1" x14ac:dyDescent="0.25">
      <c r="A186" s="115">
        <v>1</v>
      </c>
      <c r="B186" s="116" t="s">
        <v>601</v>
      </c>
      <c r="C186" s="103"/>
      <c r="D186" s="103"/>
      <c r="E186" s="104"/>
      <c r="F186" s="103"/>
      <c r="G186" s="117"/>
      <c r="H186" s="118"/>
      <c r="I186" s="119"/>
      <c r="J186" s="119"/>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8"/>
      <c r="BK186" s="108"/>
      <c r="BL186" s="108"/>
      <c r="BM186" s="108"/>
      <c r="BN186" s="108"/>
      <c r="BO186" s="108"/>
      <c r="BP186" s="108"/>
      <c r="BQ186" s="108"/>
      <c r="BR186" s="108"/>
      <c r="BS186" s="108"/>
      <c r="BT186" s="108"/>
      <c r="BU186" s="108"/>
      <c r="BV186" s="108"/>
      <c r="BW186" s="108"/>
      <c r="BX186" s="108"/>
      <c r="BY186" s="108"/>
      <c r="BZ186" s="108"/>
      <c r="CA186" s="108"/>
      <c r="CB186" s="108"/>
      <c r="CC186" s="108"/>
      <c r="CD186" s="108"/>
      <c r="CE186" s="108"/>
      <c r="CF186" s="108"/>
      <c r="CG186" s="108"/>
      <c r="CH186" s="108"/>
      <c r="CI186" s="108"/>
      <c r="CJ186" s="108"/>
      <c r="CK186" s="108"/>
      <c r="CL186" s="108"/>
      <c r="CM186" s="108"/>
      <c r="CN186" s="108"/>
      <c r="CO186" s="108"/>
      <c r="CP186" s="108"/>
      <c r="CQ186" s="108"/>
      <c r="CR186" s="108"/>
      <c r="CS186" s="108"/>
      <c r="CT186" s="108"/>
      <c r="CU186" s="108"/>
      <c r="CV186" s="108"/>
      <c r="CW186" s="108"/>
      <c r="CX186" s="108"/>
      <c r="CY186" s="108"/>
      <c r="CZ186" s="108"/>
      <c r="DA186" s="108"/>
      <c r="DB186" s="108"/>
      <c r="DC186" s="108"/>
      <c r="DD186" s="108"/>
      <c r="DE186" s="108"/>
      <c r="DF186" s="108"/>
      <c r="DG186" s="108"/>
      <c r="DH186" s="108"/>
      <c r="DI186" s="108"/>
      <c r="DJ186" s="108"/>
      <c r="DK186" s="108"/>
      <c r="DL186" s="108"/>
      <c r="DM186" s="108"/>
      <c r="DN186" s="108"/>
      <c r="DO186" s="108"/>
      <c r="DP186" s="108"/>
      <c r="DQ186" s="108"/>
      <c r="DR186" s="108"/>
      <c r="DS186" s="108"/>
      <c r="DT186" s="108"/>
      <c r="DU186" s="108"/>
      <c r="DV186" s="108"/>
      <c r="DW186" s="108"/>
      <c r="DX186" s="108"/>
      <c r="DY186" s="108"/>
      <c r="DZ186" s="108"/>
      <c r="EA186" s="108"/>
      <c r="EB186" s="108"/>
      <c r="EC186" s="108"/>
      <c r="ED186" s="108"/>
      <c r="EE186" s="108"/>
      <c r="EF186" s="108"/>
      <c r="EG186" s="108"/>
      <c r="EH186" s="108"/>
      <c r="EI186" s="108"/>
      <c r="EJ186" s="108"/>
      <c r="EK186" s="108"/>
      <c r="EL186" s="108"/>
      <c r="EM186" s="108"/>
      <c r="EN186" s="108"/>
      <c r="EO186" s="108"/>
      <c r="EP186" s="108"/>
      <c r="EQ186" s="108"/>
      <c r="ER186" s="108"/>
      <c r="ES186" s="108"/>
      <c r="ET186" s="108"/>
      <c r="EU186" s="108"/>
      <c r="EV186" s="108"/>
      <c r="EW186" s="108"/>
      <c r="EX186" s="108"/>
      <c r="EY186" s="108"/>
      <c r="EZ186" s="108"/>
      <c r="FA186" s="108"/>
      <c r="FB186" s="108"/>
      <c r="FC186" s="108"/>
      <c r="FD186" s="108"/>
      <c r="FE186" s="108"/>
      <c r="FF186" s="108"/>
      <c r="FG186" s="108"/>
      <c r="FH186" s="108"/>
      <c r="FI186" s="108"/>
      <c r="FJ186" s="108"/>
      <c r="FK186" s="108"/>
      <c r="FL186" s="108"/>
      <c r="FM186" s="108"/>
      <c r="FN186" s="108"/>
      <c r="FO186" s="108"/>
      <c r="FP186" s="108"/>
      <c r="FQ186" s="108"/>
      <c r="FR186" s="108"/>
      <c r="FS186" s="108"/>
      <c r="FT186" s="108"/>
      <c r="FU186" s="108"/>
      <c r="FV186" s="108"/>
      <c r="FW186" s="108"/>
      <c r="FX186" s="108"/>
      <c r="FY186" s="108"/>
      <c r="FZ186" s="108"/>
      <c r="GA186" s="108"/>
      <c r="GB186" s="108"/>
      <c r="GC186" s="108"/>
      <c r="GD186" s="108"/>
      <c r="GE186" s="108"/>
      <c r="GF186" s="108"/>
      <c r="GG186" s="108"/>
      <c r="GH186" s="108"/>
      <c r="GI186" s="108"/>
      <c r="GJ186" s="108"/>
      <c r="GK186" s="108"/>
      <c r="GL186" s="108"/>
      <c r="GM186" s="108"/>
      <c r="GN186" s="108"/>
      <c r="GO186" s="108"/>
      <c r="GP186" s="108"/>
      <c r="GQ186" s="108"/>
      <c r="GR186" s="108"/>
      <c r="GS186" s="108"/>
      <c r="GT186" s="108"/>
      <c r="GU186" s="108"/>
      <c r="GV186" s="108"/>
      <c r="GW186" s="108"/>
      <c r="GX186" s="108"/>
      <c r="GY186" s="108"/>
      <c r="GZ186" s="108"/>
      <c r="HA186" s="108"/>
      <c r="HB186" s="108"/>
      <c r="HC186" s="108"/>
      <c r="HD186" s="108"/>
      <c r="HE186" s="108"/>
      <c r="HF186" s="108"/>
      <c r="HG186" s="108"/>
      <c r="HH186" s="108"/>
      <c r="HI186" s="108"/>
      <c r="HJ186" s="108"/>
      <c r="HK186" s="108"/>
      <c r="HL186" s="108"/>
      <c r="HM186" s="108"/>
      <c r="HN186" s="108"/>
      <c r="HO186" s="108"/>
      <c r="HP186" s="108"/>
      <c r="HQ186" s="108"/>
      <c r="HR186" s="109"/>
    </row>
    <row r="187" spans="1:226" s="139" customFormat="1" ht="25.5" customHeight="1" x14ac:dyDescent="0.25">
      <c r="A187" s="120" t="s">
        <v>213</v>
      </c>
      <c r="B187" s="137" t="s">
        <v>733</v>
      </c>
      <c r="C187" s="121">
        <v>29.44</v>
      </c>
      <c r="D187" s="122">
        <v>98.13333333333334</v>
      </c>
      <c r="E187" s="123">
        <v>14843</v>
      </c>
      <c r="F187" s="124">
        <v>185.53749999999999</v>
      </c>
      <c r="G187" s="138"/>
      <c r="H187" s="138"/>
      <c r="I187" s="138"/>
      <c r="J187" s="120" t="s">
        <v>205</v>
      </c>
    </row>
    <row r="188" spans="1:226" s="139" customFormat="1" ht="25.5" customHeight="1" x14ac:dyDescent="0.25">
      <c r="A188" s="120" t="s">
        <v>214</v>
      </c>
      <c r="B188" s="137" t="s">
        <v>734</v>
      </c>
      <c r="C188" s="121">
        <v>29.97</v>
      </c>
      <c r="D188" s="122">
        <v>99.9</v>
      </c>
      <c r="E188" s="123">
        <v>11331</v>
      </c>
      <c r="F188" s="124">
        <v>141.63749999999999</v>
      </c>
      <c r="G188" s="138"/>
      <c r="H188" s="138"/>
      <c r="I188" s="138"/>
      <c r="J188" s="120" t="s">
        <v>205</v>
      </c>
    </row>
    <row r="189" spans="1:226" s="139" customFormat="1" ht="25.5" customHeight="1" x14ac:dyDescent="0.25">
      <c r="A189" s="120" t="s">
        <v>215</v>
      </c>
      <c r="B189" s="137" t="s">
        <v>735</v>
      </c>
      <c r="C189" s="121">
        <v>27.1</v>
      </c>
      <c r="D189" s="122">
        <v>90.333333333333343</v>
      </c>
      <c r="E189" s="123">
        <v>7047</v>
      </c>
      <c r="F189" s="124">
        <v>88.087499999999991</v>
      </c>
      <c r="G189" s="138"/>
      <c r="H189" s="138"/>
      <c r="I189" s="138"/>
      <c r="J189" s="120" t="s">
        <v>205</v>
      </c>
    </row>
    <row r="190" spans="1:226" s="139" customFormat="1" ht="25.5" customHeight="1" x14ac:dyDescent="0.25">
      <c r="A190" s="120" t="s">
        <v>216</v>
      </c>
      <c r="B190" s="137" t="s">
        <v>736</v>
      </c>
      <c r="C190" s="121">
        <v>29.59</v>
      </c>
      <c r="D190" s="122">
        <v>98.633333333333326</v>
      </c>
      <c r="E190" s="123">
        <v>14547</v>
      </c>
      <c r="F190" s="124">
        <v>181.83750000000001</v>
      </c>
      <c r="G190" s="138"/>
      <c r="H190" s="138"/>
      <c r="I190" s="138"/>
      <c r="J190" s="120" t="s">
        <v>205</v>
      </c>
    </row>
    <row r="191" spans="1:226" s="139" customFormat="1" ht="25.5" customHeight="1" x14ac:dyDescent="0.25">
      <c r="A191" s="120" t="s">
        <v>217</v>
      </c>
      <c r="B191" s="137" t="s">
        <v>737</v>
      </c>
      <c r="C191" s="121">
        <v>37.090000000000003</v>
      </c>
      <c r="D191" s="122">
        <v>123.63333333333335</v>
      </c>
      <c r="E191" s="123">
        <v>12746</v>
      </c>
      <c r="F191" s="124">
        <v>159.32500000000002</v>
      </c>
      <c r="G191" s="138"/>
      <c r="H191" s="138"/>
      <c r="I191" s="138"/>
      <c r="J191" s="120" t="s">
        <v>205</v>
      </c>
    </row>
    <row r="192" spans="1:226" s="139" customFormat="1" ht="25.5" customHeight="1" x14ac:dyDescent="0.25">
      <c r="A192" s="120" t="s">
        <v>218</v>
      </c>
      <c r="B192" s="137" t="s">
        <v>738</v>
      </c>
      <c r="C192" s="121">
        <v>34.83</v>
      </c>
      <c r="D192" s="122">
        <v>116.10000000000001</v>
      </c>
      <c r="E192" s="123">
        <v>15425</v>
      </c>
      <c r="F192" s="124">
        <v>192.8125</v>
      </c>
      <c r="G192" s="138"/>
      <c r="H192" s="138"/>
      <c r="I192" s="138"/>
      <c r="J192" s="120" t="s">
        <v>205</v>
      </c>
    </row>
    <row r="193" spans="1:226" s="139" customFormat="1" ht="25.5" customHeight="1" x14ac:dyDescent="0.25">
      <c r="A193" s="120" t="s">
        <v>219</v>
      </c>
      <c r="B193" s="137" t="s">
        <v>739</v>
      </c>
      <c r="C193" s="121">
        <v>31.24</v>
      </c>
      <c r="D193" s="122">
        <v>104.13333333333333</v>
      </c>
      <c r="E193" s="123">
        <v>13452</v>
      </c>
      <c r="F193" s="124">
        <v>168.15</v>
      </c>
      <c r="G193" s="138"/>
      <c r="H193" s="138"/>
      <c r="I193" s="138"/>
      <c r="J193" s="120" t="s">
        <v>205</v>
      </c>
    </row>
    <row r="194" spans="1:226" s="139" customFormat="1" ht="25.5" customHeight="1" x14ac:dyDescent="0.25">
      <c r="A194" s="120" t="s">
        <v>220</v>
      </c>
      <c r="B194" s="137" t="s">
        <v>740</v>
      </c>
      <c r="C194" s="121">
        <v>32.630000000000003</v>
      </c>
      <c r="D194" s="122">
        <v>108.76666666666668</v>
      </c>
      <c r="E194" s="123">
        <v>12739</v>
      </c>
      <c r="F194" s="124">
        <v>159.23750000000001</v>
      </c>
      <c r="G194" s="138"/>
      <c r="H194" s="138"/>
      <c r="I194" s="138"/>
      <c r="J194" s="120" t="s">
        <v>205</v>
      </c>
    </row>
    <row r="195" spans="1:226" s="139" customFormat="1" ht="25.5" customHeight="1" x14ac:dyDescent="0.25">
      <c r="A195" s="120" t="s">
        <v>221</v>
      </c>
      <c r="B195" s="137" t="s">
        <v>741</v>
      </c>
      <c r="C195" s="121">
        <v>21.94</v>
      </c>
      <c r="D195" s="122">
        <v>73.13333333333334</v>
      </c>
      <c r="E195" s="123">
        <v>20047</v>
      </c>
      <c r="F195" s="124">
        <v>250.58750000000001</v>
      </c>
      <c r="G195" s="138"/>
      <c r="H195" s="138"/>
      <c r="I195" s="138"/>
      <c r="J195" s="120" t="s">
        <v>205</v>
      </c>
    </row>
    <row r="196" spans="1:226" s="139" customFormat="1" ht="25.5" customHeight="1" x14ac:dyDescent="0.25">
      <c r="A196" s="120" t="s">
        <v>456</v>
      </c>
      <c r="B196" s="137" t="s">
        <v>742</v>
      </c>
      <c r="C196" s="121">
        <v>36</v>
      </c>
      <c r="D196" s="122">
        <v>120</v>
      </c>
      <c r="E196" s="123">
        <v>12350</v>
      </c>
      <c r="F196" s="124">
        <v>154.375</v>
      </c>
      <c r="G196" s="138"/>
      <c r="H196" s="138"/>
      <c r="I196" s="138"/>
      <c r="J196" s="120" t="s">
        <v>205</v>
      </c>
    </row>
    <row r="197" spans="1:226" s="139" customFormat="1" ht="25.5" customHeight="1" x14ac:dyDescent="0.25">
      <c r="A197" s="120" t="s">
        <v>457</v>
      </c>
      <c r="B197" s="137" t="s">
        <v>290</v>
      </c>
      <c r="C197" s="121">
        <v>37.85</v>
      </c>
      <c r="D197" s="122">
        <v>126.16666666666667</v>
      </c>
      <c r="E197" s="123">
        <v>14157</v>
      </c>
      <c r="F197" s="124">
        <v>176.96250000000001</v>
      </c>
      <c r="G197" s="138"/>
      <c r="H197" s="138"/>
      <c r="I197" s="138"/>
      <c r="J197" s="120" t="s">
        <v>205</v>
      </c>
    </row>
    <row r="198" spans="1:226" s="139" customFormat="1" ht="25.5" customHeight="1" x14ac:dyDescent="0.25">
      <c r="A198" s="120" t="s">
        <v>458</v>
      </c>
      <c r="B198" s="137" t="s">
        <v>743</v>
      </c>
      <c r="C198" s="121">
        <v>30.89</v>
      </c>
      <c r="D198" s="122">
        <v>102.96666666666667</v>
      </c>
      <c r="E198" s="123">
        <v>5474</v>
      </c>
      <c r="F198" s="124">
        <v>68.424999999999997</v>
      </c>
      <c r="G198" s="138"/>
      <c r="H198" s="138"/>
      <c r="I198" s="138"/>
      <c r="J198" s="120" t="s">
        <v>205</v>
      </c>
    </row>
    <row r="199" spans="1:226" s="139" customFormat="1" ht="25.5" customHeight="1" x14ac:dyDescent="0.25">
      <c r="A199" s="120" t="s">
        <v>459</v>
      </c>
      <c r="B199" s="137" t="s">
        <v>744</v>
      </c>
      <c r="C199" s="121">
        <v>35.18</v>
      </c>
      <c r="D199" s="122">
        <v>117.26666666666668</v>
      </c>
      <c r="E199" s="123">
        <v>8434</v>
      </c>
      <c r="F199" s="124">
        <v>105.425</v>
      </c>
      <c r="G199" s="138"/>
      <c r="H199" s="138"/>
      <c r="I199" s="138"/>
      <c r="J199" s="120" t="s">
        <v>205</v>
      </c>
    </row>
    <row r="200" spans="1:226" s="139" customFormat="1" ht="25.5" customHeight="1" x14ac:dyDescent="0.25">
      <c r="A200" s="120" t="s">
        <v>460</v>
      </c>
      <c r="B200" s="137" t="s">
        <v>745</v>
      </c>
      <c r="C200" s="121">
        <v>27.73</v>
      </c>
      <c r="D200" s="122">
        <v>92.433333333333337</v>
      </c>
      <c r="E200" s="123">
        <v>9321</v>
      </c>
      <c r="F200" s="124">
        <v>116.5125</v>
      </c>
      <c r="G200" s="138"/>
      <c r="H200" s="138"/>
      <c r="I200" s="138"/>
      <c r="J200" s="120" t="s">
        <v>205</v>
      </c>
    </row>
    <row r="201" spans="1:226" s="139" customFormat="1" ht="25.5" customHeight="1" x14ac:dyDescent="0.25">
      <c r="A201" s="120" t="s">
        <v>461</v>
      </c>
      <c r="B201" s="137" t="s">
        <v>746</v>
      </c>
      <c r="C201" s="121">
        <v>9.51</v>
      </c>
      <c r="D201" s="122">
        <v>67.928571428571431</v>
      </c>
      <c r="E201" s="123">
        <v>26414</v>
      </c>
      <c r="F201" s="124">
        <v>330.17500000000001</v>
      </c>
      <c r="G201" s="138"/>
      <c r="H201" s="138"/>
      <c r="I201" s="138"/>
      <c r="J201" s="120" t="s">
        <v>205</v>
      </c>
    </row>
    <row r="202" spans="1:226" s="139" customFormat="1" ht="25.5" customHeight="1" x14ac:dyDescent="0.25">
      <c r="A202" s="120" t="s">
        <v>462</v>
      </c>
      <c r="B202" s="137" t="s">
        <v>747</v>
      </c>
      <c r="C202" s="121">
        <v>7.93</v>
      </c>
      <c r="D202" s="122">
        <v>56.642857142857139</v>
      </c>
      <c r="E202" s="123">
        <v>15115</v>
      </c>
      <c r="F202" s="124">
        <v>188.9375</v>
      </c>
      <c r="G202" s="138"/>
      <c r="H202" s="138"/>
      <c r="I202" s="138"/>
      <c r="J202" s="120" t="s">
        <v>205</v>
      </c>
    </row>
    <row r="203" spans="1:226" s="139" customFormat="1" ht="25.5" customHeight="1" x14ac:dyDescent="0.25">
      <c r="A203" s="120" t="s">
        <v>463</v>
      </c>
      <c r="B203" s="137" t="s">
        <v>748</v>
      </c>
      <c r="C203" s="121">
        <v>12.1</v>
      </c>
      <c r="D203" s="122">
        <v>86.428571428571416</v>
      </c>
      <c r="E203" s="123">
        <v>17887</v>
      </c>
      <c r="F203" s="124">
        <v>223.58750000000001</v>
      </c>
      <c r="G203" s="138"/>
      <c r="H203" s="138"/>
      <c r="I203" s="138"/>
      <c r="J203" s="120" t="s">
        <v>205</v>
      </c>
    </row>
    <row r="204" spans="1:226" s="110" customFormat="1" ht="25.5" customHeight="1" x14ac:dyDescent="0.25">
      <c r="A204" s="115">
        <v>2</v>
      </c>
      <c r="B204" s="116" t="s">
        <v>589</v>
      </c>
      <c r="C204" s="103">
        <v>0</v>
      </c>
      <c r="D204" s="104"/>
      <c r="E204" s="104"/>
      <c r="F204" s="112"/>
      <c r="G204" s="126"/>
      <c r="H204" s="114"/>
      <c r="I204" s="104"/>
      <c r="J204" s="104"/>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c r="AW204" s="108"/>
      <c r="AX204" s="108"/>
      <c r="AY204" s="108"/>
      <c r="AZ204" s="108"/>
      <c r="BA204" s="108"/>
      <c r="BB204" s="108"/>
      <c r="BC204" s="108"/>
      <c r="BD204" s="108"/>
      <c r="BE204" s="108"/>
      <c r="BF204" s="108"/>
      <c r="BG204" s="108"/>
      <c r="BH204" s="108"/>
      <c r="BI204" s="108"/>
      <c r="BJ204" s="108"/>
      <c r="BK204" s="108"/>
      <c r="BL204" s="108"/>
      <c r="BM204" s="108"/>
      <c r="BN204" s="108"/>
      <c r="BO204" s="108"/>
      <c r="BP204" s="108"/>
      <c r="BQ204" s="108"/>
      <c r="BR204" s="108"/>
      <c r="BS204" s="108"/>
      <c r="BT204" s="108"/>
      <c r="BU204" s="108"/>
      <c r="BV204" s="108"/>
      <c r="BW204" s="108"/>
      <c r="BX204" s="108"/>
      <c r="BY204" s="108"/>
      <c r="BZ204" s="108"/>
      <c r="CA204" s="108"/>
      <c r="CB204" s="108"/>
      <c r="CC204" s="108"/>
      <c r="CD204" s="108"/>
      <c r="CE204" s="108"/>
      <c r="CF204" s="108"/>
      <c r="CG204" s="108"/>
      <c r="CH204" s="108"/>
      <c r="CI204" s="108"/>
      <c r="CJ204" s="108"/>
      <c r="CK204" s="108"/>
      <c r="CL204" s="108"/>
      <c r="CM204" s="108"/>
      <c r="CN204" s="108"/>
      <c r="CO204" s="108"/>
      <c r="CP204" s="108"/>
      <c r="CQ204" s="108"/>
      <c r="CR204" s="108"/>
      <c r="CS204" s="108"/>
      <c r="CT204" s="108"/>
      <c r="CU204" s="108"/>
      <c r="CV204" s="108"/>
      <c r="CW204" s="108"/>
      <c r="CX204" s="108"/>
      <c r="CY204" s="108"/>
      <c r="CZ204" s="108"/>
      <c r="DA204" s="108"/>
      <c r="DB204" s="108"/>
      <c r="DC204" s="108"/>
      <c r="DD204" s="108"/>
      <c r="DE204" s="108"/>
      <c r="DF204" s="108"/>
      <c r="DG204" s="108"/>
      <c r="DH204" s="108"/>
      <c r="DI204" s="108"/>
      <c r="DJ204" s="108"/>
      <c r="DK204" s="108"/>
      <c r="DL204" s="108"/>
      <c r="DM204" s="108"/>
      <c r="DN204" s="108"/>
      <c r="DO204" s="108"/>
      <c r="DP204" s="108"/>
      <c r="DQ204" s="108"/>
      <c r="DR204" s="108"/>
      <c r="DS204" s="108"/>
      <c r="DT204" s="108"/>
      <c r="DU204" s="108"/>
      <c r="DV204" s="108"/>
      <c r="DW204" s="108"/>
      <c r="DX204" s="108"/>
      <c r="DY204" s="108"/>
      <c r="DZ204" s="108"/>
      <c r="EA204" s="108"/>
      <c r="EB204" s="108"/>
      <c r="EC204" s="108"/>
      <c r="ED204" s="108"/>
      <c r="EE204" s="108"/>
      <c r="EF204" s="108"/>
      <c r="EG204" s="108"/>
      <c r="EH204" s="108"/>
      <c r="EI204" s="108"/>
      <c r="EJ204" s="108"/>
      <c r="EK204" s="108"/>
      <c r="EL204" s="108"/>
      <c r="EM204" s="108"/>
      <c r="EN204" s="108"/>
      <c r="EO204" s="108"/>
      <c r="EP204" s="108"/>
      <c r="EQ204" s="108"/>
      <c r="ER204" s="108"/>
      <c r="ES204" s="108"/>
      <c r="ET204" s="108"/>
      <c r="EU204" s="108"/>
      <c r="EV204" s="108"/>
      <c r="EW204" s="108"/>
      <c r="EX204" s="108"/>
      <c r="EY204" s="108"/>
      <c r="EZ204" s="108"/>
      <c r="FA204" s="108"/>
      <c r="FB204" s="108"/>
      <c r="FC204" s="108"/>
      <c r="FD204" s="108"/>
      <c r="FE204" s="108"/>
      <c r="FF204" s="108"/>
      <c r="FG204" s="108"/>
      <c r="FH204" s="108"/>
      <c r="FI204" s="108"/>
      <c r="FJ204" s="108"/>
      <c r="FK204" s="108"/>
      <c r="FL204" s="108"/>
      <c r="FM204" s="108"/>
      <c r="FN204" s="108"/>
      <c r="FO204" s="108"/>
      <c r="FP204" s="108"/>
      <c r="FQ204" s="108"/>
      <c r="FR204" s="108"/>
      <c r="FS204" s="108"/>
      <c r="FT204" s="108"/>
      <c r="FU204" s="108"/>
      <c r="FV204" s="108"/>
      <c r="FW204" s="108"/>
      <c r="FX204" s="108"/>
      <c r="FY204" s="108"/>
      <c r="FZ204" s="108"/>
      <c r="GA204" s="108"/>
      <c r="GB204" s="108"/>
      <c r="GC204" s="108"/>
      <c r="GD204" s="108"/>
      <c r="GE204" s="108"/>
      <c r="GF204" s="108"/>
      <c r="GG204" s="108"/>
      <c r="GH204" s="108"/>
      <c r="GI204" s="108"/>
      <c r="GJ204" s="108"/>
      <c r="GK204" s="108"/>
      <c r="GL204" s="108"/>
      <c r="GM204" s="108"/>
      <c r="GN204" s="108"/>
      <c r="GO204" s="108"/>
      <c r="GP204" s="108"/>
      <c r="GQ204" s="108"/>
      <c r="GR204" s="108"/>
      <c r="GS204" s="108"/>
      <c r="GT204" s="108"/>
      <c r="GU204" s="108"/>
      <c r="GV204" s="108"/>
      <c r="GW204" s="108"/>
      <c r="GX204" s="108"/>
      <c r="GY204" s="108"/>
      <c r="GZ204" s="108"/>
      <c r="HA204" s="108"/>
      <c r="HB204" s="108"/>
      <c r="HC204" s="108"/>
      <c r="HD204" s="108"/>
      <c r="HE204" s="108"/>
      <c r="HF204" s="108"/>
      <c r="HG204" s="108"/>
      <c r="HH204" s="108"/>
      <c r="HI204" s="108"/>
      <c r="HJ204" s="108"/>
      <c r="HK204" s="108"/>
      <c r="HL204" s="108"/>
      <c r="HM204" s="108"/>
      <c r="HN204" s="108"/>
      <c r="HO204" s="108"/>
      <c r="HP204" s="108"/>
      <c r="HQ204" s="108"/>
      <c r="HR204" s="109"/>
    </row>
    <row r="205" spans="1:226" s="149" customFormat="1" ht="25.5" customHeight="1" x14ac:dyDescent="0.25">
      <c r="A205" s="141"/>
      <c r="B205" s="128" t="s">
        <v>626</v>
      </c>
      <c r="C205" s="142"/>
      <c r="D205" s="143"/>
      <c r="E205" s="143"/>
      <c r="F205" s="144"/>
      <c r="G205" s="145"/>
      <c r="H205" s="146"/>
      <c r="I205" s="143"/>
      <c r="J205" s="143"/>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7"/>
      <c r="AJ205" s="147"/>
      <c r="AK205" s="147"/>
      <c r="AL205" s="147"/>
      <c r="AM205" s="147"/>
      <c r="AN205" s="147"/>
      <c r="AO205" s="147"/>
      <c r="AP205" s="147"/>
      <c r="AQ205" s="147"/>
      <c r="AR205" s="147"/>
      <c r="AS205" s="147"/>
      <c r="AT205" s="147"/>
      <c r="AU205" s="147"/>
      <c r="AV205" s="147"/>
      <c r="AW205" s="147"/>
      <c r="AX205" s="147"/>
      <c r="AY205" s="147"/>
      <c r="AZ205" s="147"/>
      <c r="BA205" s="147"/>
      <c r="BB205" s="147"/>
      <c r="BC205" s="147"/>
      <c r="BD205" s="147"/>
      <c r="BE205" s="147"/>
      <c r="BF205" s="147"/>
      <c r="BG205" s="147"/>
      <c r="BH205" s="147"/>
      <c r="BI205" s="147"/>
      <c r="BJ205" s="147"/>
      <c r="BK205" s="147"/>
      <c r="BL205" s="147"/>
      <c r="BM205" s="147"/>
      <c r="BN205" s="147"/>
      <c r="BO205" s="147"/>
      <c r="BP205" s="147"/>
      <c r="BQ205" s="147"/>
      <c r="BR205" s="147"/>
      <c r="BS205" s="147"/>
      <c r="BT205" s="147"/>
      <c r="BU205" s="147"/>
      <c r="BV205" s="147"/>
      <c r="BW205" s="147"/>
      <c r="BX205" s="147"/>
      <c r="BY205" s="147"/>
      <c r="BZ205" s="147"/>
      <c r="CA205" s="147"/>
      <c r="CB205" s="147"/>
      <c r="CC205" s="147"/>
      <c r="CD205" s="147"/>
      <c r="CE205" s="147"/>
      <c r="CF205" s="147"/>
      <c r="CG205" s="147"/>
      <c r="CH205" s="147"/>
      <c r="CI205" s="147"/>
      <c r="CJ205" s="147"/>
      <c r="CK205" s="147"/>
      <c r="CL205" s="147"/>
      <c r="CM205" s="147"/>
      <c r="CN205" s="147"/>
      <c r="CO205" s="147"/>
      <c r="CP205" s="147"/>
      <c r="CQ205" s="147"/>
      <c r="CR205" s="147"/>
      <c r="CS205" s="147"/>
      <c r="CT205" s="147"/>
      <c r="CU205" s="147"/>
      <c r="CV205" s="147"/>
      <c r="CW205" s="147"/>
      <c r="CX205" s="147"/>
      <c r="CY205" s="147"/>
      <c r="CZ205" s="147"/>
      <c r="DA205" s="147"/>
      <c r="DB205" s="147"/>
      <c r="DC205" s="147"/>
      <c r="DD205" s="147"/>
      <c r="DE205" s="147"/>
      <c r="DF205" s="147"/>
      <c r="DG205" s="147"/>
      <c r="DH205" s="147"/>
      <c r="DI205" s="147"/>
      <c r="DJ205" s="147"/>
      <c r="DK205" s="147"/>
      <c r="DL205" s="147"/>
      <c r="DM205" s="147"/>
      <c r="DN205" s="147"/>
      <c r="DO205" s="147"/>
      <c r="DP205" s="147"/>
      <c r="DQ205" s="147"/>
      <c r="DR205" s="147"/>
      <c r="DS205" s="147"/>
      <c r="DT205" s="147"/>
      <c r="DU205" s="147"/>
      <c r="DV205" s="147"/>
      <c r="DW205" s="147"/>
      <c r="DX205" s="147"/>
      <c r="DY205" s="147"/>
      <c r="DZ205" s="147"/>
      <c r="EA205" s="147"/>
      <c r="EB205" s="147"/>
      <c r="EC205" s="147"/>
      <c r="ED205" s="147"/>
      <c r="EE205" s="147"/>
      <c r="EF205" s="147"/>
      <c r="EG205" s="147"/>
      <c r="EH205" s="147"/>
      <c r="EI205" s="147"/>
      <c r="EJ205" s="147"/>
      <c r="EK205" s="147"/>
      <c r="EL205" s="147"/>
      <c r="EM205" s="147"/>
      <c r="EN205" s="147"/>
      <c r="EO205" s="147"/>
      <c r="EP205" s="147"/>
      <c r="EQ205" s="147"/>
      <c r="ER205" s="147"/>
      <c r="ES205" s="147"/>
      <c r="ET205" s="147"/>
      <c r="EU205" s="147"/>
      <c r="EV205" s="147"/>
      <c r="EW205" s="147"/>
      <c r="EX205" s="147"/>
      <c r="EY205" s="147"/>
      <c r="EZ205" s="147"/>
      <c r="FA205" s="147"/>
      <c r="FB205" s="147"/>
      <c r="FC205" s="147"/>
      <c r="FD205" s="147"/>
      <c r="FE205" s="147"/>
      <c r="FF205" s="147"/>
      <c r="FG205" s="147"/>
      <c r="FH205" s="147"/>
      <c r="FI205" s="147"/>
      <c r="FJ205" s="147"/>
      <c r="FK205" s="147"/>
      <c r="FL205" s="147"/>
      <c r="FM205" s="147"/>
      <c r="FN205" s="147"/>
      <c r="FO205" s="147"/>
      <c r="FP205" s="147"/>
      <c r="FQ205" s="147"/>
      <c r="FR205" s="147"/>
      <c r="FS205" s="147"/>
      <c r="FT205" s="147"/>
      <c r="FU205" s="147"/>
      <c r="FV205" s="147"/>
      <c r="FW205" s="147"/>
      <c r="FX205" s="147"/>
      <c r="FY205" s="147"/>
      <c r="FZ205" s="147"/>
      <c r="GA205" s="147"/>
      <c r="GB205" s="147"/>
      <c r="GC205" s="147"/>
      <c r="GD205" s="147"/>
      <c r="GE205" s="147"/>
      <c r="GF205" s="147"/>
      <c r="GG205" s="147"/>
      <c r="GH205" s="147"/>
      <c r="GI205" s="147"/>
      <c r="GJ205" s="147"/>
      <c r="GK205" s="147"/>
      <c r="GL205" s="147"/>
      <c r="GM205" s="147"/>
      <c r="GN205" s="147"/>
      <c r="GO205" s="147"/>
      <c r="GP205" s="147"/>
      <c r="GQ205" s="147"/>
      <c r="GR205" s="147"/>
      <c r="GS205" s="147"/>
      <c r="GT205" s="147"/>
      <c r="GU205" s="147"/>
      <c r="GV205" s="147"/>
      <c r="GW205" s="147"/>
      <c r="GX205" s="147"/>
      <c r="GY205" s="147"/>
      <c r="GZ205" s="147"/>
      <c r="HA205" s="147"/>
      <c r="HB205" s="147"/>
      <c r="HC205" s="147"/>
      <c r="HD205" s="147"/>
      <c r="HE205" s="147"/>
      <c r="HF205" s="147"/>
      <c r="HG205" s="147"/>
      <c r="HH205" s="147"/>
      <c r="HI205" s="147"/>
      <c r="HJ205" s="147"/>
      <c r="HK205" s="147"/>
      <c r="HL205" s="147"/>
      <c r="HM205" s="147"/>
      <c r="HN205" s="147"/>
      <c r="HO205" s="147"/>
      <c r="HP205" s="147"/>
      <c r="HQ205" s="147"/>
      <c r="HR205" s="148"/>
    </row>
    <row r="206" spans="1:226" ht="15" customHeight="1" x14ac:dyDescent="0.25">
      <c r="A206" s="36"/>
      <c r="B206" s="35" t="s">
        <v>413</v>
      </c>
      <c r="C206" s="36"/>
      <c r="D206" s="36"/>
      <c r="E206" s="36"/>
      <c r="F206" s="36"/>
      <c r="G206" s="36"/>
      <c r="H206" s="36"/>
      <c r="I206" s="36"/>
      <c r="J206" s="48"/>
    </row>
    <row r="207" spans="1:226" ht="16.5" x14ac:dyDescent="0.25">
      <c r="A207" s="35" t="s">
        <v>6</v>
      </c>
      <c r="B207" s="49" t="s">
        <v>419</v>
      </c>
      <c r="C207" s="50"/>
      <c r="D207" s="51"/>
      <c r="E207" s="52"/>
      <c r="F207" s="50"/>
      <c r="G207" s="36"/>
      <c r="H207" s="36"/>
      <c r="I207" s="36"/>
      <c r="J207" s="53"/>
    </row>
    <row r="208" spans="1:226" ht="16.5" x14ac:dyDescent="0.25">
      <c r="A208" s="35">
        <v>1</v>
      </c>
      <c r="B208" s="49" t="s">
        <v>444</v>
      </c>
      <c r="C208" s="50"/>
      <c r="D208" s="51"/>
      <c r="E208" s="52"/>
      <c r="F208" s="50"/>
      <c r="G208" s="36"/>
      <c r="H208" s="36"/>
      <c r="I208" s="36"/>
      <c r="J208" s="53"/>
    </row>
    <row r="209" spans="1:10" ht="16.5" x14ac:dyDescent="0.25">
      <c r="A209" s="36"/>
      <c r="B209" s="37" t="s">
        <v>278</v>
      </c>
      <c r="C209" s="38">
        <v>44.87</v>
      </c>
      <c r="D209" s="38">
        <v>149.56666666666663</v>
      </c>
      <c r="E209" s="54">
        <v>19573</v>
      </c>
      <c r="F209" s="38">
        <v>244.66249999999999</v>
      </c>
      <c r="G209" s="36"/>
      <c r="H209" s="36"/>
      <c r="I209" s="36"/>
      <c r="J209" s="48" t="s">
        <v>603</v>
      </c>
    </row>
    <row r="210" spans="1:10" s="58" customFormat="1" ht="16.5" x14ac:dyDescent="0.25">
      <c r="A210" s="35">
        <v>2</v>
      </c>
      <c r="B210" s="55" t="s">
        <v>445</v>
      </c>
      <c r="C210" s="56"/>
      <c r="D210" s="38"/>
      <c r="E210" s="57"/>
      <c r="F210" s="38"/>
      <c r="G210" s="35"/>
      <c r="H210" s="35"/>
      <c r="I210" s="35"/>
      <c r="J210" s="48" t="s">
        <v>603</v>
      </c>
    </row>
    <row r="211" spans="1:10" ht="19.899999999999999" customHeight="1" x14ac:dyDescent="0.25">
      <c r="A211" s="36" t="s">
        <v>225</v>
      </c>
      <c r="B211" s="37" t="s">
        <v>277</v>
      </c>
      <c r="C211" s="38">
        <v>14.06</v>
      </c>
      <c r="D211" s="38">
        <v>255.63636363636365</v>
      </c>
      <c r="E211" s="54">
        <v>11558</v>
      </c>
      <c r="F211" s="38">
        <v>165.11428571428573</v>
      </c>
      <c r="G211" s="36"/>
      <c r="H211" s="36"/>
      <c r="I211" s="36"/>
      <c r="J211" s="48" t="s">
        <v>603</v>
      </c>
    </row>
    <row r="212" spans="1:10" ht="19.899999999999999" customHeight="1" x14ac:dyDescent="0.25">
      <c r="A212" s="36" t="s">
        <v>222</v>
      </c>
      <c r="B212" s="37" t="s">
        <v>285</v>
      </c>
      <c r="C212" s="59">
        <v>10.61</v>
      </c>
      <c r="D212" s="38">
        <v>192.90909090909091</v>
      </c>
      <c r="E212" s="54">
        <v>21095</v>
      </c>
      <c r="F212" s="38">
        <v>301.35714285714289</v>
      </c>
      <c r="G212" s="36"/>
      <c r="H212" s="36"/>
      <c r="I212" s="36"/>
      <c r="J212" s="48" t="s">
        <v>603</v>
      </c>
    </row>
    <row r="213" spans="1:10" ht="19.899999999999999" customHeight="1" x14ac:dyDescent="0.25">
      <c r="A213" s="36" t="s">
        <v>447</v>
      </c>
      <c r="B213" s="37" t="s">
        <v>279</v>
      </c>
      <c r="C213" s="38">
        <v>10.38</v>
      </c>
      <c r="D213" s="38">
        <v>188.72727272727275</v>
      </c>
      <c r="E213" s="54">
        <v>45487</v>
      </c>
      <c r="F213" s="38">
        <v>649.81428571428569</v>
      </c>
      <c r="G213" s="36"/>
      <c r="H213" s="36"/>
      <c r="I213" s="36"/>
      <c r="J213" s="48" t="s">
        <v>603</v>
      </c>
    </row>
    <row r="214" spans="1:10" ht="19.899999999999999" customHeight="1" x14ac:dyDescent="0.25">
      <c r="A214" s="36" t="s">
        <v>448</v>
      </c>
      <c r="B214" s="37" t="s">
        <v>283</v>
      </c>
      <c r="C214" s="38">
        <v>6.59</v>
      </c>
      <c r="D214" s="38">
        <v>119.81818181818183</v>
      </c>
      <c r="E214" s="54">
        <v>35299</v>
      </c>
      <c r="F214" s="38">
        <v>504.2714285714286</v>
      </c>
      <c r="G214" s="36"/>
      <c r="H214" s="36"/>
      <c r="I214" s="36"/>
      <c r="J214" s="48" t="s">
        <v>603</v>
      </c>
    </row>
    <row r="215" spans="1:10" ht="19.899999999999999" customHeight="1" x14ac:dyDescent="0.25">
      <c r="A215" s="36" t="s">
        <v>449</v>
      </c>
      <c r="B215" s="37" t="s">
        <v>286</v>
      </c>
      <c r="C215" s="38">
        <v>4.76</v>
      </c>
      <c r="D215" s="38">
        <v>86.545454545454533</v>
      </c>
      <c r="E215" s="54">
        <v>23694</v>
      </c>
      <c r="F215" s="38">
        <v>338.48571428571427</v>
      </c>
      <c r="G215" s="36"/>
      <c r="H215" s="36"/>
      <c r="I215" s="36"/>
      <c r="J215" s="48" t="s">
        <v>251</v>
      </c>
    </row>
    <row r="216" spans="1:10" ht="19.899999999999999" customHeight="1" x14ac:dyDescent="0.25">
      <c r="A216" s="36" t="s">
        <v>450</v>
      </c>
      <c r="B216" s="37" t="s">
        <v>287</v>
      </c>
      <c r="C216" s="59">
        <v>3.56</v>
      </c>
      <c r="D216" s="38">
        <v>64.727272727272734</v>
      </c>
      <c r="E216" s="54">
        <v>10570</v>
      </c>
      <c r="F216" s="38">
        <v>151</v>
      </c>
      <c r="G216" s="36"/>
      <c r="H216" s="36"/>
      <c r="I216" s="36"/>
      <c r="J216" s="48" t="s">
        <v>251</v>
      </c>
    </row>
    <row r="217" spans="1:10" ht="19.899999999999999" customHeight="1" x14ac:dyDescent="0.25">
      <c r="A217" s="36" t="s">
        <v>451</v>
      </c>
      <c r="B217" s="37" t="s">
        <v>284</v>
      </c>
      <c r="C217" s="38">
        <v>3.45</v>
      </c>
      <c r="D217" s="38">
        <v>62.727272727272734</v>
      </c>
      <c r="E217" s="54">
        <v>19700</v>
      </c>
      <c r="F217" s="38">
        <v>281.42857142857144</v>
      </c>
      <c r="G217" s="36"/>
      <c r="H217" s="36"/>
      <c r="I217" s="36"/>
      <c r="J217" s="48" t="s">
        <v>251</v>
      </c>
    </row>
    <row r="218" spans="1:10" s="58" customFormat="1" ht="19.899999999999999" customHeight="1" x14ac:dyDescent="0.25">
      <c r="A218" s="36" t="s">
        <v>452</v>
      </c>
      <c r="B218" s="37" t="s">
        <v>282</v>
      </c>
      <c r="C218" s="38">
        <v>2.86</v>
      </c>
      <c r="D218" s="38">
        <v>52</v>
      </c>
      <c r="E218" s="54">
        <v>28097</v>
      </c>
      <c r="F218" s="38">
        <v>401.3857142857143</v>
      </c>
      <c r="G218" s="36"/>
      <c r="H218" s="36"/>
      <c r="I218" s="36"/>
      <c r="J218" s="48" t="s">
        <v>251</v>
      </c>
    </row>
    <row r="219" spans="1:10" ht="19.899999999999999" customHeight="1" x14ac:dyDescent="0.25">
      <c r="A219" s="36" t="s">
        <v>453</v>
      </c>
      <c r="B219" s="37" t="s">
        <v>280</v>
      </c>
      <c r="C219" s="59">
        <v>1.32</v>
      </c>
      <c r="D219" s="38">
        <v>24.000000000000004</v>
      </c>
      <c r="E219" s="54">
        <v>27191</v>
      </c>
      <c r="F219" s="38">
        <v>388.44285714285712</v>
      </c>
      <c r="G219" s="36"/>
      <c r="H219" s="36"/>
      <c r="I219" s="36"/>
      <c r="J219" s="48" t="s">
        <v>251</v>
      </c>
    </row>
    <row r="220" spans="1:10" ht="19.899999999999999" customHeight="1" x14ac:dyDescent="0.25">
      <c r="A220" s="36" t="s">
        <v>454</v>
      </c>
      <c r="B220" s="37" t="s">
        <v>281</v>
      </c>
      <c r="C220" s="38">
        <v>1.99</v>
      </c>
      <c r="D220" s="38">
        <v>36.18181818181818</v>
      </c>
      <c r="E220" s="54">
        <v>39528</v>
      </c>
      <c r="F220" s="38">
        <v>564.68571428571431</v>
      </c>
      <c r="G220" s="36"/>
      <c r="H220" s="36"/>
      <c r="I220" s="36"/>
      <c r="J220" s="48" t="s">
        <v>251</v>
      </c>
    </row>
    <row r="221" spans="1:10" ht="19.899999999999999" customHeight="1" x14ac:dyDescent="0.25">
      <c r="A221" s="35" t="s">
        <v>7</v>
      </c>
      <c r="B221" s="49" t="s">
        <v>415</v>
      </c>
      <c r="C221" s="50"/>
      <c r="D221" s="38"/>
      <c r="E221" s="52"/>
      <c r="F221" s="38"/>
      <c r="G221" s="36"/>
      <c r="H221" s="36"/>
      <c r="I221" s="36"/>
      <c r="J221" s="48" t="s">
        <v>603</v>
      </c>
    </row>
    <row r="222" spans="1:10" ht="19.899999999999999" customHeight="1" x14ac:dyDescent="0.25">
      <c r="A222" s="35">
        <v>1</v>
      </c>
      <c r="B222" s="49" t="s">
        <v>444</v>
      </c>
      <c r="C222" s="50"/>
      <c r="D222" s="38"/>
      <c r="E222" s="52"/>
      <c r="F222" s="38"/>
      <c r="G222" s="36"/>
      <c r="H222" s="36"/>
      <c r="I222" s="36"/>
      <c r="J222" s="48" t="s">
        <v>603</v>
      </c>
    </row>
    <row r="223" spans="1:10" ht="19.899999999999999" customHeight="1" x14ac:dyDescent="0.25">
      <c r="A223" s="36" t="s">
        <v>213</v>
      </c>
      <c r="B223" s="37" t="s">
        <v>276</v>
      </c>
      <c r="C223" s="38">
        <v>2.54</v>
      </c>
      <c r="D223" s="38">
        <v>42.333333333333336</v>
      </c>
      <c r="E223" s="54">
        <v>1872</v>
      </c>
      <c r="F223" s="38">
        <v>117</v>
      </c>
      <c r="G223" s="36"/>
      <c r="H223" s="36" t="s">
        <v>251</v>
      </c>
      <c r="I223" s="36"/>
      <c r="J223" s="48" t="s">
        <v>251</v>
      </c>
    </row>
    <row r="224" spans="1:10" ht="19.899999999999999" customHeight="1" x14ac:dyDescent="0.25">
      <c r="A224" s="36" t="s">
        <v>214</v>
      </c>
      <c r="B224" s="37" t="s">
        <v>292</v>
      </c>
      <c r="C224" s="38">
        <v>32.313690000000001</v>
      </c>
      <c r="D224" s="38">
        <v>107.7123</v>
      </c>
      <c r="E224" s="54">
        <v>9151</v>
      </c>
      <c r="F224" s="38">
        <v>114.3875</v>
      </c>
      <c r="G224" s="36"/>
      <c r="H224" s="36"/>
      <c r="I224" s="36"/>
      <c r="J224" s="48" t="s">
        <v>603</v>
      </c>
    </row>
    <row r="225" spans="1:10" s="58" customFormat="1" ht="19.899999999999999" customHeight="1" x14ac:dyDescent="0.25">
      <c r="A225" s="35">
        <v>2</v>
      </c>
      <c r="B225" s="55" t="s">
        <v>445</v>
      </c>
      <c r="C225" s="56"/>
      <c r="D225" s="38"/>
      <c r="E225" s="57"/>
      <c r="F225" s="38"/>
      <c r="G225" s="35"/>
      <c r="H225" s="35"/>
      <c r="I225" s="35"/>
      <c r="J225" s="48" t="s">
        <v>603</v>
      </c>
    </row>
    <row r="226" spans="1:10" ht="19.899999999999999" customHeight="1" x14ac:dyDescent="0.25">
      <c r="A226" s="36" t="s">
        <v>225</v>
      </c>
      <c r="B226" s="37" t="s">
        <v>274</v>
      </c>
      <c r="C226" s="38">
        <v>33.590000000000003</v>
      </c>
      <c r="D226" s="38">
        <v>610.72727272727286</v>
      </c>
      <c r="E226" s="54">
        <v>10987</v>
      </c>
      <c r="F226" s="38">
        <v>156.95714285714286</v>
      </c>
      <c r="G226" s="36"/>
      <c r="H226" s="36"/>
      <c r="I226" s="36" t="s">
        <v>251</v>
      </c>
      <c r="J226" s="48" t="s">
        <v>603</v>
      </c>
    </row>
    <row r="227" spans="1:10" ht="19.899999999999999" customHeight="1" x14ac:dyDescent="0.25">
      <c r="A227" s="36" t="s">
        <v>222</v>
      </c>
      <c r="B227" s="37" t="s">
        <v>270</v>
      </c>
      <c r="C227" s="38">
        <v>9.36</v>
      </c>
      <c r="D227" s="38">
        <v>170.18181818181816</v>
      </c>
      <c r="E227" s="54">
        <v>8805</v>
      </c>
      <c r="F227" s="38">
        <v>125.78571428571428</v>
      </c>
      <c r="G227" s="36"/>
      <c r="H227" s="36"/>
      <c r="I227" s="36"/>
      <c r="J227" s="48" t="s">
        <v>603</v>
      </c>
    </row>
    <row r="228" spans="1:10" ht="19.899999999999999" customHeight="1" x14ac:dyDescent="0.25">
      <c r="A228" s="36" t="s">
        <v>447</v>
      </c>
      <c r="B228" s="37" t="s">
        <v>271</v>
      </c>
      <c r="C228" s="38">
        <v>1.7</v>
      </c>
      <c r="D228" s="38">
        <v>30.909090909090907</v>
      </c>
      <c r="E228" s="54">
        <v>11645</v>
      </c>
      <c r="F228" s="38">
        <v>166.35714285714286</v>
      </c>
      <c r="G228" s="36"/>
      <c r="H228" s="36"/>
      <c r="I228" s="36"/>
      <c r="J228" s="48" t="s">
        <v>251</v>
      </c>
    </row>
    <row r="229" spans="1:10" ht="19.899999999999999" customHeight="1" x14ac:dyDescent="0.25">
      <c r="A229" s="36" t="s">
        <v>448</v>
      </c>
      <c r="B229" s="37" t="s">
        <v>272</v>
      </c>
      <c r="C229" s="38">
        <v>5.34</v>
      </c>
      <c r="D229" s="38">
        <v>97.090909090909079</v>
      </c>
      <c r="E229" s="54">
        <v>7867</v>
      </c>
      <c r="F229" s="38">
        <v>112.38571428571429</v>
      </c>
      <c r="G229" s="36"/>
      <c r="H229" s="36"/>
      <c r="I229" s="36"/>
      <c r="J229" s="48" t="s">
        <v>251</v>
      </c>
    </row>
    <row r="230" spans="1:10" ht="19.899999999999999" customHeight="1" x14ac:dyDescent="0.25">
      <c r="A230" s="36" t="s">
        <v>449</v>
      </c>
      <c r="B230" s="37" t="s">
        <v>273</v>
      </c>
      <c r="C230" s="38">
        <v>16.71</v>
      </c>
      <c r="D230" s="38">
        <v>303.81818181818187</v>
      </c>
      <c r="E230" s="54">
        <v>9172</v>
      </c>
      <c r="F230" s="38">
        <v>131.02857142857144</v>
      </c>
      <c r="G230" s="36"/>
      <c r="H230" s="36"/>
      <c r="I230" s="36" t="s">
        <v>251</v>
      </c>
      <c r="J230" s="48" t="s">
        <v>603</v>
      </c>
    </row>
    <row r="231" spans="1:10" ht="19.899999999999999" customHeight="1" x14ac:dyDescent="0.25">
      <c r="A231" s="35" t="s">
        <v>8</v>
      </c>
      <c r="B231" s="49" t="s">
        <v>414</v>
      </c>
      <c r="C231" s="60"/>
      <c r="D231" s="38"/>
      <c r="E231" s="40"/>
      <c r="F231" s="38"/>
      <c r="G231" s="41"/>
      <c r="H231" s="41"/>
      <c r="I231" s="41"/>
      <c r="J231" s="48" t="s">
        <v>603</v>
      </c>
    </row>
    <row r="232" spans="1:10" ht="19.899999999999999" customHeight="1" x14ac:dyDescent="0.25">
      <c r="A232" s="35">
        <v>1</v>
      </c>
      <c r="B232" s="49" t="s">
        <v>444</v>
      </c>
      <c r="C232" s="60"/>
      <c r="D232" s="38"/>
      <c r="E232" s="40"/>
      <c r="F232" s="38"/>
      <c r="G232" s="41"/>
      <c r="H232" s="41"/>
      <c r="I232" s="41"/>
      <c r="J232" s="48" t="s">
        <v>603</v>
      </c>
    </row>
    <row r="233" spans="1:10" ht="19.899999999999999" customHeight="1" x14ac:dyDescent="0.25">
      <c r="A233" s="36" t="s">
        <v>213</v>
      </c>
      <c r="B233" s="37" t="s">
        <v>254</v>
      </c>
      <c r="C233" s="38">
        <v>13.98</v>
      </c>
      <c r="D233" s="38">
        <v>233</v>
      </c>
      <c r="E233" s="54">
        <v>1896</v>
      </c>
      <c r="F233" s="38">
        <v>118.5</v>
      </c>
      <c r="G233" s="36"/>
      <c r="H233" s="36" t="s">
        <v>251</v>
      </c>
      <c r="I233" s="36"/>
      <c r="J233" s="48" t="s">
        <v>603</v>
      </c>
    </row>
    <row r="234" spans="1:10" ht="19.899999999999999" customHeight="1" x14ac:dyDescent="0.25">
      <c r="A234" s="36" t="s">
        <v>214</v>
      </c>
      <c r="B234" s="37" t="s">
        <v>260</v>
      </c>
      <c r="C234" s="38">
        <v>184.72</v>
      </c>
      <c r="D234" s="38">
        <v>3078.6666666666665</v>
      </c>
      <c r="E234" s="54">
        <v>20209</v>
      </c>
      <c r="F234" s="38">
        <v>1263.0625</v>
      </c>
      <c r="G234" s="36"/>
      <c r="H234" s="36" t="s">
        <v>251</v>
      </c>
      <c r="I234" s="36"/>
      <c r="J234" s="48" t="s">
        <v>603</v>
      </c>
    </row>
    <row r="235" spans="1:10" ht="19.899999999999999" customHeight="1" x14ac:dyDescent="0.25">
      <c r="A235" s="36" t="s">
        <v>215</v>
      </c>
      <c r="B235" s="37" t="s">
        <v>259</v>
      </c>
      <c r="C235" s="38">
        <v>62.87</v>
      </c>
      <c r="D235" s="38">
        <v>1047.8333333333333</v>
      </c>
      <c r="E235" s="54">
        <v>13234</v>
      </c>
      <c r="F235" s="38">
        <v>827.125</v>
      </c>
      <c r="G235" s="36"/>
      <c r="H235" s="36" t="s">
        <v>251</v>
      </c>
      <c r="I235" s="36"/>
      <c r="J235" s="48" t="s">
        <v>603</v>
      </c>
    </row>
    <row r="236" spans="1:10" ht="19.899999999999999" customHeight="1" x14ac:dyDescent="0.25">
      <c r="A236" s="36" t="s">
        <v>216</v>
      </c>
      <c r="B236" s="37" t="s">
        <v>261</v>
      </c>
      <c r="C236" s="38">
        <v>98.5</v>
      </c>
      <c r="D236" s="38">
        <v>1641.6666666666667</v>
      </c>
      <c r="E236" s="54">
        <v>6018</v>
      </c>
      <c r="F236" s="38">
        <v>376.125</v>
      </c>
      <c r="G236" s="36"/>
      <c r="H236" s="36" t="s">
        <v>251</v>
      </c>
      <c r="I236" s="36"/>
      <c r="J236" s="48" t="s">
        <v>603</v>
      </c>
    </row>
    <row r="237" spans="1:10" ht="19.899999999999999" customHeight="1" x14ac:dyDescent="0.25">
      <c r="A237" s="36" t="s">
        <v>217</v>
      </c>
      <c r="B237" s="37" t="s">
        <v>263</v>
      </c>
      <c r="C237" s="38">
        <v>40.17</v>
      </c>
      <c r="D237" s="38">
        <v>669.5</v>
      </c>
      <c r="E237" s="54">
        <v>5984</v>
      </c>
      <c r="F237" s="38">
        <v>374</v>
      </c>
      <c r="G237" s="36"/>
      <c r="H237" s="36" t="s">
        <v>251</v>
      </c>
      <c r="I237" s="36"/>
      <c r="J237" s="48" t="s">
        <v>603</v>
      </c>
    </row>
    <row r="238" spans="1:10" ht="19.899999999999999" customHeight="1" x14ac:dyDescent="0.25">
      <c r="A238" s="36" t="s">
        <v>218</v>
      </c>
      <c r="B238" s="37" t="s">
        <v>258</v>
      </c>
      <c r="C238" s="38">
        <v>81.78</v>
      </c>
      <c r="D238" s="38">
        <v>1363</v>
      </c>
      <c r="E238" s="54">
        <v>19245</v>
      </c>
      <c r="F238" s="38">
        <v>1202.8125</v>
      </c>
      <c r="G238" s="36"/>
      <c r="H238" s="36" t="s">
        <v>251</v>
      </c>
      <c r="I238" s="36"/>
      <c r="J238" s="48" t="s">
        <v>603</v>
      </c>
    </row>
    <row r="239" spans="1:10" ht="19.899999999999999" customHeight="1" x14ac:dyDescent="0.25">
      <c r="A239" s="36" t="s">
        <v>219</v>
      </c>
      <c r="B239" s="37" t="s">
        <v>262</v>
      </c>
      <c r="C239" s="38">
        <v>57.9</v>
      </c>
      <c r="D239" s="38">
        <v>965</v>
      </c>
      <c r="E239" s="54">
        <v>10676</v>
      </c>
      <c r="F239" s="38">
        <v>667.25</v>
      </c>
      <c r="G239" s="36"/>
      <c r="H239" s="36" t="s">
        <v>251</v>
      </c>
      <c r="I239" s="36"/>
      <c r="J239" s="48" t="s">
        <v>603</v>
      </c>
    </row>
    <row r="240" spans="1:10" ht="19.899999999999999" customHeight="1" x14ac:dyDescent="0.25">
      <c r="A240" s="35">
        <v>2</v>
      </c>
      <c r="B240" s="55" t="s">
        <v>445</v>
      </c>
      <c r="C240" s="56"/>
      <c r="D240" s="38"/>
      <c r="E240" s="57"/>
      <c r="F240" s="38"/>
      <c r="G240" s="35"/>
      <c r="H240" s="35"/>
      <c r="I240" s="35"/>
      <c r="J240" s="48" t="s">
        <v>603</v>
      </c>
    </row>
    <row r="241" spans="1:10" ht="19.899999999999999" customHeight="1" x14ac:dyDescent="0.25">
      <c r="A241" s="36" t="s">
        <v>225</v>
      </c>
      <c r="B241" s="37" t="s">
        <v>257</v>
      </c>
      <c r="C241" s="38">
        <v>34.29</v>
      </c>
      <c r="D241" s="38">
        <v>3117.272727272727</v>
      </c>
      <c r="E241" s="54">
        <v>33503</v>
      </c>
      <c r="F241" s="38">
        <v>2393.0714285714284</v>
      </c>
      <c r="G241" s="36"/>
      <c r="H241" s="36" t="s">
        <v>251</v>
      </c>
      <c r="I241" s="36"/>
      <c r="J241" s="48" t="s">
        <v>603</v>
      </c>
    </row>
    <row r="242" spans="1:10" ht="19.899999999999999" customHeight="1" x14ac:dyDescent="0.25">
      <c r="A242" s="36" t="s">
        <v>222</v>
      </c>
      <c r="B242" s="37" t="s">
        <v>256</v>
      </c>
      <c r="C242" s="38">
        <v>15.06</v>
      </c>
      <c r="D242" s="38">
        <v>1369.090909090909</v>
      </c>
      <c r="E242" s="54">
        <v>48760</v>
      </c>
      <c r="F242" s="38">
        <v>3482.8571428571431</v>
      </c>
      <c r="G242" s="36"/>
      <c r="H242" s="36" t="s">
        <v>251</v>
      </c>
      <c r="I242" s="36"/>
      <c r="J242" s="48" t="s">
        <v>603</v>
      </c>
    </row>
    <row r="243" spans="1:10" ht="19.899999999999999" customHeight="1" x14ac:dyDescent="0.25">
      <c r="A243" s="35" t="s">
        <v>81</v>
      </c>
      <c r="B243" s="49" t="s">
        <v>416</v>
      </c>
      <c r="C243" s="50"/>
      <c r="D243" s="38"/>
      <c r="E243" s="52"/>
      <c r="F243" s="38"/>
      <c r="G243" s="36"/>
      <c r="H243" s="36"/>
      <c r="I243" s="36"/>
      <c r="J243" s="48" t="s">
        <v>603</v>
      </c>
    </row>
    <row r="244" spans="1:10" ht="19.899999999999999" customHeight="1" x14ac:dyDescent="0.25">
      <c r="A244" s="35">
        <v>1</v>
      </c>
      <c r="B244" s="49" t="s">
        <v>444</v>
      </c>
      <c r="C244" s="50"/>
      <c r="D244" s="38"/>
      <c r="E244" s="52"/>
      <c r="F244" s="38"/>
      <c r="G244" s="36"/>
      <c r="H244" s="36"/>
      <c r="I244" s="36"/>
      <c r="J244" s="48" t="s">
        <v>603</v>
      </c>
    </row>
    <row r="245" spans="1:10" ht="19.899999999999999" customHeight="1" x14ac:dyDescent="0.25">
      <c r="A245" s="36" t="s">
        <v>213</v>
      </c>
      <c r="B245" s="37" t="s">
        <v>302</v>
      </c>
      <c r="C245" s="38">
        <v>3.46</v>
      </c>
      <c r="D245" s="38">
        <v>57.666666666666664</v>
      </c>
      <c r="E245" s="54">
        <v>2546</v>
      </c>
      <c r="F245" s="38">
        <v>15.9125</v>
      </c>
      <c r="G245" s="36"/>
      <c r="H245" s="36" t="s">
        <v>251</v>
      </c>
      <c r="I245" s="36"/>
      <c r="J245" s="48" t="s">
        <v>251</v>
      </c>
    </row>
    <row r="246" spans="1:10" ht="19.899999999999999" customHeight="1" x14ac:dyDescent="0.25">
      <c r="A246" s="36" t="s">
        <v>214</v>
      </c>
      <c r="B246" s="37" t="s">
        <v>303</v>
      </c>
      <c r="C246" s="38">
        <v>4.3099999999999996</v>
      </c>
      <c r="D246" s="38">
        <v>71.833333333333329</v>
      </c>
      <c r="E246" s="54">
        <v>2789</v>
      </c>
      <c r="F246" s="38">
        <v>17.431250000000002</v>
      </c>
      <c r="G246" s="36"/>
      <c r="H246" s="36" t="s">
        <v>251</v>
      </c>
      <c r="I246" s="36"/>
      <c r="J246" s="48" t="s">
        <v>251</v>
      </c>
    </row>
    <row r="247" spans="1:10" ht="19.899999999999999" customHeight="1" x14ac:dyDescent="0.25">
      <c r="A247" s="36" t="s">
        <v>215</v>
      </c>
      <c r="B247" s="37" t="s">
        <v>300</v>
      </c>
      <c r="C247" s="38">
        <v>39.14</v>
      </c>
      <c r="D247" s="38">
        <v>130.46666666666667</v>
      </c>
      <c r="E247" s="54">
        <v>13944</v>
      </c>
      <c r="F247" s="38">
        <v>174.3</v>
      </c>
      <c r="G247" s="36"/>
      <c r="H247" s="36"/>
      <c r="I247" s="36"/>
      <c r="J247" s="48" t="s">
        <v>603</v>
      </c>
    </row>
    <row r="248" spans="1:10" ht="19.899999999999999" customHeight="1" x14ac:dyDescent="0.25">
      <c r="A248" s="36" t="s">
        <v>216</v>
      </c>
      <c r="B248" s="37" t="s">
        <v>296</v>
      </c>
      <c r="C248" s="59">
        <v>121.03</v>
      </c>
      <c r="D248" s="38">
        <v>403.43333333333334</v>
      </c>
      <c r="E248" s="54">
        <v>12445</v>
      </c>
      <c r="F248" s="38">
        <v>155.5625</v>
      </c>
      <c r="G248" s="36"/>
      <c r="H248" s="36"/>
      <c r="I248" s="36"/>
      <c r="J248" s="48" t="s">
        <v>603</v>
      </c>
    </row>
    <row r="249" spans="1:10" ht="19.899999999999999" customHeight="1" x14ac:dyDescent="0.25">
      <c r="A249" s="36" t="s">
        <v>217</v>
      </c>
      <c r="B249" s="37" t="s">
        <v>299</v>
      </c>
      <c r="C249" s="38">
        <v>164.35</v>
      </c>
      <c r="D249" s="38">
        <v>547.83333333333337</v>
      </c>
      <c r="E249" s="54">
        <v>11654</v>
      </c>
      <c r="F249" s="38">
        <v>145.67500000000001</v>
      </c>
      <c r="G249" s="36"/>
      <c r="H249" s="36"/>
      <c r="I249" s="36"/>
      <c r="J249" s="48" t="s">
        <v>603</v>
      </c>
    </row>
    <row r="250" spans="1:10" ht="19.899999999999999" customHeight="1" x14ac:dyDescent="0.25">
      <c r="A250" s="36" t="s">
        <v>218</v>
      </c>
      <c r="B250" s="37" t="s">
        <v>301</v>
      </c>
      <c r="C250" s="38">
        <v>62.02</v>
      </c>
      <c r="D250" s="38">
        <v>206.73333333333335</v>
      </c>
      <c r="E250" s="54">
        <v>7966</v>
      </c>
      <c r="F250" s="38">
        <v>99.575000000000003</v>
      </c>
      <c r="G250" s="36"/>
      <c r="H250" s="36"/>
      <c r="I250" s="36"/>
      <c r="J250" s="48" t="s">
        <v>251</v>
      </c>
    </row>
    <row r="251" spans="1:10" ht="19.899999999999999" customHeight="1" x14ac:dyDescent="0.25">
      <c r="A251" s="36" t="s">
        <v>219</v>
      </c>
      <c r="B251" s="37" t="s">
        <v>295</v>
      </c>
      <c r="C251" s="38">
        <v>42.12</v>
      </c>
      <c r="D251" s="38">
        <v>140.39999999999998</v>
      </c>
      <c r="E251" s="54">
        <v>8847</v>
      </c>
      <c r="F251" s="38">
        <v>110.58749999999999</v>
      </c>
      <c r="G251" s="36"/>
      <c r="H251" s="36"/>
      <c r="I251" s="36"/>
      <c r="J251" s="48" t="s">
        <v>603</v>
      </c>
    </row>
    <row r="252" spans="1:10" s="58" customFormat="1" ht="19.899999999999999" customHeight="1" x14ac:dyDescent="0.25">
      <c r="A252" s="35">
        <v>2</v>
      </c>
      <c r="B252" s="55" t="s">
        <v>455</v>
      </c>
      <c r="C252" s="56"/>
      <c r="D252" s="38"/>
      <c r="E252" s="57"/>
      <c r="F252" s="38"/>
      <c r="G252" s="35"/>
      <c r="H252" s="35"/>
      <c r="I252" s="35"/>
      <c r="J252" s="48" t="s">
        <v>603</v>
      </c>
    </row>
    <row r="253" spans="1:10" ht="19.899999999999999" customHeight="1" x14ac:dyDescent="0.25">
      <c r="A253" s="36"/>
      <c r="B253" s="37" t="s">
        <v>417</v>
      </c>
      <c r="C253" s="38">
        <v>36.909999999999997</v>
      </c>
      <c r="D253" s="38">
        <v>123.03333333333333</v>
      </c>
      <c r="E253" s="54">
        <v>36402</v>
      </c>
      <c r="F253" s="38">
        <v>455.02500000000003</v>
      </c>
      <c r="G253" s="36"/>
      <c r="H253" s="36"/>
      <c r="I253" s="36"/>
      <c r="J253" s="48" t="s">
        <v>603</v>
      </c>
    </row>
    <row r="254" spans="1:10" ht="19.899999999999999" customHeight="1" x14ac:dyDescent="0.25">
      <c r="A254" s="35" t="s">
        <v>105</v>
      </c>
      <c r="B254" s="49" t="s">
        <v>266</v>
      </c>
      <c r="C254" s="50"/>
      <c r="D254" s="38"/>
      <c r="E254" s="52"/>
      <c r="F254" s="38"/>
      <c r="G254" s="36"/>
      <c r="H254" s="36"/>
      <c r="I254" s="36"/>
      <c r="J254" s="48" t="s">
        <v>603</v>
      </c>
    </row>
    <row r="255" spans="1:10" ht="19.899999999999999" customHeight="1" x14ac:dyDescent="0.25">
      <c r="A255" s="35">
        <v>1</v>
      </c>
      <c r="B255" s="49" t="s">
        <v>444</v>
      </c>
      <c r="C255" s="50"/>
      <c r="D255" s="38"/>
      <c r="E255" s="52"/>
      <c r="F255" s="38"/>
      <c r="G255" s="36"/>
      <c r="H255" s="36"/>
      <c r="I255" s="36"/>
      <c r="J255" s="48" t="s">
        <v>603</v>
      </c>
    </row>
    <row r="256" spans="1:10" ht="19.899999999999999" customHeight="1" x14ac:dyDescent="0.25">
      <c r="A256" s="36" t="s">
        <v>213</v>
      </c>
      <c r="B256" s="37" t="s">
        <v>264</v>
      </c>
      <c r="C256" s="38">
        <v>7.09</v>
      </c>
      <c r="D256" s="38">
        <v>118.16666666666666</v>
      </c>
      <c r="E256" s="54">
        <v>4886</v>
      </c>
      <c r="F256" s="38">
        <v>305.375</v>
      </c>
      <c r="G256" s="36"/>
      <c r="H256" s="36" t="s">
        <v>251</v>
      </c>
      <c r="I256" s="36"/>
      <c r="J256" s="48" t="s">
        <v>603</v>
      </c>
    </row>
    <row r="257" spans="1:10" ht="19.899999999999999" customHeight="1" x14ac:dyDescent="0.25">
      <c r="A257" s="36" t="s">
        <v>214</v>
      </c>
      <c r="B257" s="37" t="s">
        <v>267</v>
      </c>
      <c r="C257" s="38">
        <v>4.82</v>
      </c>
      <c r="D257" s="38">
        <v>80.333333333333329</v>
      </c>
      <c r="E257" s="54">
        <v>5055</v>
      </c>
      <c r="F257" s="38">
        <v>315.9375</v>
      </c>
      <c r="G257" s="36"/>
      <c r="H257" s="36" t="s">
        <v>251</v>
      </c>
      <c r="I257" s="36"/>
      <c r="J257" s="48" t="s">
        <v>251</v>
      </c>
    </row>
    <row r="258" spans="1:10" ht="19.899999999999999" customHeight="1" x14ac:dyDescent="0.25">
      <c r="A258" s="36" t="s">
        <v>215</v>
      </c>
      <c r="B258" s="37" t="s">
        <v>268</v>
      </c>
      <c r="C258" s="38">
        <v>10.87</v>
      </c>
      <c r="D258" s="38">
        <v>181.16666666666666</v>
      </c>
      <c r="E258" s="54">
        <v>8958</v>
      </c>
      <c r="F258" s="38">
        <v>559.875</v>
      </c>
      <c r="G258" s="36"/>
      <c r="H258" s="36" t="s">
        <v>251</v>
      </c>
      <c r="I258" s="36"/>
      <c r="J258" s="48" t="s">
        <v>603</v>
      </c>
    </row>
    <row r="259" spans="1:10" ht="19.899999999999999" customHeight="1" x14ac:dyDescent="0.25">
      <c r="A259" s="36" t="s">
        <v>216</v>
      </c>
      <c r="B259" s="37" t="s">
        <v>265</v>
      </c>
      <c r="C259" s="38">
        <v>1.97</v>
      </c>
      <c r="D259" s="38">
        <v>32.833333333333329</v>
      </c>
      <c r="E259" s="54">
        <v>4280</v>
      </c>
      <c r="F259" s="38">
        <v>267.5</v>
      </c>
      <c r="G259" s="36"/>
      <c r="H259" s="36" t="s">
        <v>251</v>
      </c>
      <c r="I259" s="36"/>
      <c r="J259" s="48" t="s">
        <v>251</v>
      </c>
    </row>
    <row r="260" spans="1:10" ht="19.899999999999999" customHeight="1" x14ac:dyDescent="0.25">
      <c r="A260" s="35" t="s">
        <v>138</v>
      </c>
      <c r="B260" s="49" t="s">
        <v>418</v>
      </c>
      <c r="C260" s="50"/>
      <c r="D260" s="38"/>
      <c r="E260" s="52"/>
      <c r="F260" s="38"/>
      <c r="G260" s="36"/>
      <c r="H260" s="36"/>
      <c r="I260" s="36"/>
      <c r="J260" s="48" t="s">
        <v>603</v>
      </c>
    </row>
    <row r="261" spans="1:10" ht="19.899999999999999" customHeight="1" x14ac:dyDescent="0.25">
      <c r="A261" s="35">
        <v>1</v>
      </c>
      <c r="B261" s="49" t="s">
        <v>444</v>
      </c>
      <c r="C261" s="50"/>
      <c r="D261" s="38"/>
      <c r="E261" s="52"/>
      <c r="F261" s="38"/>
      <c r="G261" s="36"/>
      <c r="H261" s="36"/>
      <c r="I261" s="36"/>
      <c r="J261" s="48" t="s">
        <v>603</v>
      </c>
    </row>
    <row r="262" spans="1:10" ht="19.899999999999999" customHeight="1" x14ac:dyDescent="0.25">
      <c r="A262" s="36" t="s">
        <v>213</v>
      </c>
      <c r="B262" s="37" t="s">
        <v>304</v>
      </c>
      <c r="C262" s="38">
        <v>183.56</v>
      </c>
      <c r="D262" s="38">
        <v>611.86666666666667</v>
      </c>
      <c r="E262" s="54">
        <v>18541</v>
      </c>
      <c r="F262" s="38">
        <v>231.76250000000002</v>
      </c>
      <c r="G262" s="35"/>
      <c r="H262" s="35"/>
      <c r="I262" s="35"/>
      <c r="J262" s="48" t="s">
        <v>603</v>
      </c>
    </row>
    <row r="263" spans="1:10" ht="19.899999999999999" customHeight="1" x14ac:dyDescent="0.25">
      <c r="A263" s="36" t="s">
        <v>214</v>
      </c>
      <c r="B263" s="37" t="s">
        <v>305</v>
      </c>
      <c r="C263" s="59">
        <v>163.69999999999999</v>
      </c>
      <c r="D263" s="38">
        <v>545.66666666666663</v>
      </c>
      <c r="E263" s="54">
        <v>18257</v>
      </c>
      <c r="F263" s="38">
        <v>228.21250000000001</v>
      </c>
      <c r="G263" s="36"/>
      <c r="H263" s="36"/>
      <c r="I263" s="36"/>
      <c r="J263" s="48" t="s">
        <v>603</v>
      </c>
    </row>
    <row r="264" spans="1:10" ht="19.899999999999999" customHeight="1" x14ac:dyDescent="0.25">
      <c r="A264" s="36" t="s">
        <v>215</v>
      </c>
      <c r="B264" s="37" t="s">
        <v>316</v>
      </c>
      <c r="C264" s="38">
        <v>154.94999999999999</v>
      </c>
      <c r="D264" s="38">
        <v>516.5</v>
      </c>
      <c r="E264" s="54">
        <v>14558</v>
      </c>
      <c r="F264" s="38">
        <v>181.97499999999999</v>
      </c>
      <c r="G264" s="36"/>
      <c r="H264" s="36"/>
      <c r="I264" s="36"/>
      <c r="J264" s="48" t="s">
        <v>603</v>
      </c>
    </row>
    <row r="265" spans="1:10" ht="19.899999999999999" customHeight="1" x14ac:dyDescent="0.25">
      <c r="A265" s="36" t="s">
        <v>216</v>
      </c>
      <c r="B265" s="37" t="s">
        <v>306</v>
      </c>
      <c r="C265" s="38">
        <v>103.45</v>
      </c>
      <c r="D265" s="38">
        <v>344.83333333333331</v>
      </c>
      <c r="E265" s="61">
        <v>21682</v>
      </c>
      <c r="F265" s="38">
        <v>271.02499999999998</v>
      </c>
      <c r="G265" s="36"/>
      <c r="H265" s="36"/>
      <c r="I265" s="36"/>
      <c r="J265" s="48" t="s">
        <v>603</v>
      </c>
    </row>
    <row r="266" spans="1:10" ht="19.899999999999999" customHeight="1" x14ac:dyDescent="0.25">
      <c r="A266" s="36" t="s">
        <v>217</v>
      </c>
      <c r="B266" s="37" t="s">
        <v>307</v>
      </c>
      <c r="C266" s="38">
        <v>60.83</v>
      </c>
      <c r="D266" s="38">
        <v>202.76666666666668</v>
      </c>
      <c r="E266" s="54">
        <v>18725</v>
      </c>
      <c r="F266" s="38">
        <v>234.06250000000003</v>
      </c>
      <c r="G266" s="36"/>
      <c r="H266" s="36"/>
      <c r="I266" s="36"/>
      <c r="J266" s="48" t="s">
        <v>603</v>
      </c>
    </row>
    <row r="267" spans="1:10" ht="19.899999999999999" customHeight="1" x14ac:dyDescent="0.25">
      <c r="A267" s="36" t="s">
        <v>218</v>
      </c>
      <c r="B267" s="37" t="s">
        <v>311</v>
      </c>
      <c r="C267" s="59">
        <v>53.11</v>
      </c>
      <c r="D267" s="38">
        <v>177.03333333333333</v>
      </c>
      <c r="E267" s="54">
        <v>14716</v>
      </c>
      <c r="F267" s="38">
        <v>183.95</v>
      </c>
      <c r="G267" s="36"/>
      <c r="H267" s="36"/>
      <c r="I267" s="36"/>
      <c r="J267" s="48" t="s">
        <v>603</v>
      </c>
    </row>
    <row r="268" spans="1:10" ht="19.899999999999999" customHeight="1" x14ac:dyDescent="0.25">
      <c r="A268" s="36" t="s">
        <v>219</v>
      </c>
      <c r="B268" s="37" t="s">
        <v>318</v>
      </c>
      <c r="C268" s="38">
        <v>36.97</v>
      </c>
      <c r="D268" s="38">
        <v>123.23333333333333</v>
      </c>
      <c r="E268" s="54">
        <v>24054</v>
      </c>
      <c r="F268" s="38">
        <v>300.67499999999995</v>
      </c>
      <c r="G268" s="36"/>
      <c r="H268" s="36"/>
      <c r="I268" s="36"/>
      <c r="J268" s="48" t="s">
        <v>603</v>
      </c>
    </row>
    <row r="269" spans="1:10" ht="19.899999999999999" customHeight="1" x14ac:dyDescent="0.25">
      <c r="A269" s="36" t="s">
        <v>220</v>
      </c>
      <c r="B269" s="37" t="s">
        <v>312</v>
      </c>
      <c r="C269" s="38">
        <v>35.76</v>
      </c>
      <c r="D269" s="38">
        <v>119.19999999999999</v>
      </c>
      <c r="E269" s="54">
        <v>9682</v>
      </c>
      <c r="F269" s="38">
        <v>121.02500000000001</v>
      </c>
      <c r="G269" s="36"/>
      <c r="H269" s="36"/>
      <c r="I269" s="36"/>
      <c r="J269" s="48" t="s">
        <v>603</v>
      </c>
    </row>
    <row r="270" spans="1:10" ht="19.899999999999999" customHeight="1" x14ac:dyDescent="0.25">
      <c r="A270" s="36" t="s">
        <v>221</v>
      </c>
      <c r="B270" s="37" t="s">
        <v>310</v>
      </c>
      <c r="C270" s="38">
        <v>32.96</v>
      </c>
      <c r="D270" s="38">
        <v>109.86666666666667</v>
      </c>
      <c r="E270" s="54">
        <v>11644</v>
      </c>
      <c r="F270" s="38">
        <v>145.55000000000001</v>
      </c>
      <c r="G270" s="36"/>
      <c r="H270" s="36"/>
      <c r="I270" s="36"/>
      <c r="J270" s="48" t="s">
        <v>603</v>
      </c>
    </row>
    <row r="271" spans="1:10" ht="19.899999999999999" customHeight="1" x14ac:dyDescent="0.25">
      <c r="A271" s="36" t="s">
        <v>456</v>
      </c>
      <c r="B271" s="37" t="s">
        <v>314</v>
      </c>
      <c r="C271" s="59">
        <v>37.799999999999997</v>
      </c>
      <c r="D271" s="38">
        <v>126</v>
      </c>
      <c r="E271" s="54">
        <v>10264</v>
      </c>
      <c r="F271" s="38">
        <v>128.29999999999998</v>
      </c>
      <c r="G271" s="36"/>
      <c r="H271" s="36"/>
      <c r="I271" s="36"/>
      <c r="J271" s="48" t="s">
        <v>603</v>
      </c>
    </row>
    <row r="272" spans="1:10" ht="19.899999999999999" customHeight="1" x14ac:dyDescent="0.25">
      <c r="A272" s="36" t="s">
        <v>457</v>
      </c>
      <c r="B272" s="37" t="s">
        <v>319</v>
      </c>
      <c r="C272" s="38">
        <v>43.8</v>
      </c>
      <c r="D272" s="38">
        <v>146</v>
      </c>
      <c r="E272" s="54">
        <v>7436</v>
      </c>
      <c r="F272" s="38">
        <v>92.95</v>
      </c>
      <c r="G272" s="36"/>
      <c r="H272" s="36"/>
      <c r="I272" s="36"/>
      <c r="J272" s="48" t="s">
        <v>251</v>
      </c>
    </row>
    <row r="273" spans="1:10" ht="19.899999999999999" customHeight="1" x14ac:dyDescent="0.25">
      <c r="A273" s="36" t="s">
        <v>458</v>
      </c>
      <c r="B273" s="37" t="s">
        <v>317</v>
      </c>
      <c r="C273" s="38">
        <v>74.540000000000006</v>
      </c>
      <c r="D273" s="38">
        <v>248.4666666666667</v>
      </c>
      <c r="E273" s="54">
        <v>5284</v>
      </c>
      <c r="F273" s="38">
        <v>66.05</v>
      </c>
      <c r="G273" s="35"/>
      <c r="H273" s="35"/>
      <c r="I273" s="35"/>
      <c r="J273" s="48" t="s">
        <v>251</v>
      </c>
    </row>
    <row r="274" spans="1:10" s="58" customFormat="1" ht="19.899999999999999" customHeight="1" x14ac:dyDescent="0.25">
      <c r="A274" s="35">
        <v>2</v>
      </c>
      <c r="B274" s="55" t="s">
        <v>455</v>
      </c>
      <c r="C274" s="56"/>
      <c r="D274" s="38"/>
      <c r="E274" s="57"/>
      <c r="F274" s="38"/>
      <c r="G274" s="35"/>
      <c r="H274" s="35"/>
      <c r="I274" s="35"/>
      <c r="J274" s="48" t="s">
        <v>603</v>
      </c>
    </row>
    <row r="275" spans="1:10" ht="19.899999999999999" customHeight="1" x14ac:dyDescent="0.25">
      <c r="A275" s="36" t="s">
        <v>225</v>
      </c>
      <c r="B275" s="37" t="s">
        <v>309</v>
      </c>
      <c r="C275" s="59">
        <v>32.96</v>
      </c>
      <c r="D275" s="38">
        <v>109.86666666666667</v>
      </c>
      <c r="E275" s="39">
        <v>16590</v>
      </c>
      <c r="F275" s="38">
        <v>207.375</v>
      </c>
      <c r="G275" s="36"/>
      <c r="H275" s="36"/>
      <c r="I275" s="36"/>
      <c r="J275" s="48" t="s">
        <v>603</v>
      </c>
    </row>
    <row r="276" spans="1:10" ht="19.899999999999999" customHeight="1" x14ac:dyDescent="0.25">
      <c r="A276" s="36" t="s">
        <v>222</v>
      </c>
      <c r="B276" s="37" t="s">
        <v>315</v>
      </c>
      <c r="C276" s="59">
        <v>25.45</v>
      </c>
      <c r="D276" s="38">
        <v>84.833333333333329</v>
      </c>
      <c r="E276" s="39">
        <v>21365</v>
      </c>
      <c r="F276" s="38">
        <v>267.0625</v>
      </c>
      <c r="G276" s="36"/>
      <c r="H276" s="36"/>
      <c r="I276" s="36"/>
      <c r="J276" s="48" t="s">
        <v>251</v>
      </c>
    </row>
    <row r="277" spans="1:10" ht="19.899999999999999" customHeight="1" x14ac:dyDescent="0.25">
      <c r="A277" s="35" t="s">
        <v>121</v>
      </c>
      <c r="B277" s="49" t="s">
        <v>420</v>
      </c>
      <c r="C277" s="50"/>
      <c r="D277" s="38"/>
      <c r="E277" s="52"/>
      <c r="F277" s="38"/>
      <c r="G277" s="36"/>
      <c r="H277" s="36"/>
      <c r="I277" s="36"/>
      <c r="J277" s="48" t="s">
        <v>603</v>
      </c>
    </row>
    <row r="278" spans="1:10" ht="19.899999999999999" customHeight="1" x14ac:dyDescent="0.25">
      <c r="A278" s="35">
        <v>1</v>
      </c>
      <c r="B278" s="49" t="s">
        <v>444</v>
      </c>
      <c r="C278" s="50"/>
      <c r="D278" s="38"/>
      <c r="E278" s="52"/>
      <c r="F278" s="38"/>
      <c r="G278" s="36"/>
      <c r="H278" s="36"/>
      <c r="I278" s="36"/>
      <c r="J278" s="48" t="s">
        <v>603</v>
      </c>
    </row>
    <row r="279" spans="1:10" ht="19.899999999999999" customHeight="1" x14ac:dyDescent="0.25">
      <c r="A279" s="36" t="s">
        <v>213</v>
      </c>
      <c r="B279" s="37" t="s">
        <v>327</v>
      </c>
      <c r="C279" s="38">
        <v>47.18</v>
      </c>
      <c r="D279" s="38">
        <v>157.26666666666665</v>
      </c>
      <c r="E279" s="39">
        <v>24443</v>
      </c>
      <c r="F279" s="38">
        <v>305.53750000000002</v>
      </c>
      <c r="G279" s="36"/>
      <c r="H279" s="36"/>
      <c r="I279" s="36"/>
      <c r="J279" s="48" t="s">
        <v>603</v>
      </c>
    </row>
    <row r="280" spans="1:10" ht="19.899999999999999" customHeight="1" x14ac:dyDescent="0.25">
      <c r="A280" s="36" t="s">
        <v>214</v>
      </c>
      <c r="B280" s="37" t="s">
        <v>321</v>
      </c>
      <c r="C280" s="59">
        <v>35.58</v>
      </c>
      <c r="D280" s="38">
        <v>118.6</v>
      </c>
      <c r="E280" s="39">
        <v>13463</v>
      </c>
      <c r="F280" s="38">
        <v>168.28749999999999</v>
      </c>
      <c r="G280" s="36"/>
      <c r="H280" s="36"/>
      <c r="I280" s="36"/>
      <c r="J280" s="48" t="s">
        <v>603</v>
      </c>
    </row>
    <row r="281" spans="1:10" ht="19.899999999999999" customHeight="1" x14ac:dyDescent="0.25">
      <c r="A281" s="36" t="s">
        <v>215</v>
      </c>
      <c r="B281" s="37" t="s">
        <v>324</v>
      </c>
      <c r="C281" s="38">
        <v>41.29</v>
      </c>
      <c r="D281" s="38">
        <v>137.63333333333335</v>
      </c>
      <c r="E281" s="39">
        <v>20267</v>
      </c>
      <c r="F281" s="38">
        <v>253.33750000000001</v>
      </c>
      <c r="G281" s="36"/>
      <c r="H281" s="36"/>
      <c r="I281" s="36"/>
      <c r="J281" s="48" t="s">
        <v>603</v>
      </c>
    </row>
    <row r="282" spans="1:10" ht="19.899999999999999" customHeight="1" x14ac:dyDescent="0.25">
      <c r="A282" s="36" t="s">
        <v>216</v>
      </c>
      <c r="B282" s="37" t="s">
        <v>300</v>
      </c>
      <c r="C282" s="38">
        <v>33.450000000000003</v>
      </c>
      <c r="D282" s="38">
        <v>111.5</v>
      </c>
      <c r="E282" s="39">
        <v>23204</v>
      </c>
      <c r="F282" s="38">
        <v>290.05</v>
      </c>
      <c r="G282" s="35"/>
      <c r="H282" s="35"/>
      <c r="I282" s="35"/>
      <c r="J282" s="48" t="s">
        <v>603</v>
      </c>
    </row>
    <row r="283" spans="1:10" ht="19.899999999999999" customHeight="1" x14ac:dyDescent="0.25">
      <c r="A283" s="36" t="s">
        <v>217</v>
      </c>
      <c r="B283" s="37" t="s">
        <v>328</v>
      </c>
      <c r="C283" s="59">
        <v>16.11</v>
      </c>
      <c r="D283" s="38">
        <v>53.7</v>
      </c>
      <c r="E283" s="39">
        <v>19861</v>
      </c>
      <c r="F283" s="38">
        <v>248.26250000000002</v>
      </c>
      <c r="G283" s="36"/>
      <c r="H283" s="36"/>
      <c r="I283" s="36"/>
      <c r="J283" s="48" t="s">
        <v>251</v>
      </c>
    </row>
    <row r="284" spans="1:10" ht="19.899999999999999" customHeight="1" x14ac:dyDescent="0.25">
      <c r="A284" s="36" t="s">
        <v>218</v>
      </c>
      <c r="B284" s="37" t="s">
        <v>329</v>
      </c>
      <c r="C284" s="38">
        <v>23.87</v>
      </c>
      <c r="D284" s="38">
        <v>79.566666666666677</v>
      </c>
      <c r="E284" s="39">
        <v>16410</v>
      </c>
      <c r="F284" s="38">
        <v>205.125</v>
      </c>
      <c r="G284" s="36"/>
      <c r="H284" s="36"/>
      <c r="I284" s="36"/>
      <c r="J284" s="48" t="s">
        <v>251</v>
      </c>
    </row>
    <row r="285" spans="1:10" ht="19.899999999999999" customHeight="1" x14ac:dyDescent="0.25">
      <c r="A285" s="36" t="s">
        <v>219</v>
      </c>
      <c r="B285" s="37" t="s">
        <v>323</v>
      </c>
      <c r="C285" s="38">
        <v>20.37</v>
      </c>
      <c r="D285" s="38">
        <v>67.900000000000006</v>
      </c>
      <c r="E285" s="39">
        <v>17434</v>
      </c>
      <c r="F285" s="38">
        <v>217.92500000000001</v>
      </c>
      <c r="G285" s="36"/>
      <c r="H285" s="36"/>
      <c r="I285" s="36"/>
      <c r="J285" s="48" t="s">
        <v>251</v>
      </c>
    </row>
    <row r="286" spans="1:10" ht="19.899999999999999" customHeight="1" x14ac:dyDescent="0.25">
      <c r="A286" s="36" t="s">
        <v>220</v>
      </c>
      <c r="B286" s="37" t="s">
        <v>322</v>
      </c>
      <c r="C286" s="59">
        <v>15.1</v>
      </c>
      <c r="D286" s="38">
        <v>50.333333333333329</v>
      </c>
      <c r="E286" s="39">
        <v>9588</v>
      </c>
      <c r="F286" s="38">
        <v>119.85</v>
      </c>
      <c r="G286" s="36"/>
      <c r="H286" s="36"/>
      <c r="I286" s="36"/>
      <c r="J286" s="48" t="s">
        <v>251</v>
      </c>
    </row>
    <row r="287" spans="1:10" ht="19.899999999999999" customHeight="1" x14ac:dyDescent="0.25">
      <c r="A287" s="36" t="s">
        <v>221</v>
      </c>
      <c r="B287" s="37" t="s">
        <v>320</v>
      </c>
      <c r="C287" s="38">
        <v>33.58</v>
      </c>
      <c r="D287" s="38">
        <v>111.93333333333332</v>
      </c>
      <c r="E287" s="39">
        <v>19077</v>
      </c>
      <c r="F287" s="38">
        <v>238.46250000000003</v>
      </c>
      <c r="G287" s="36"/>
      <c r="H287" s="36"/>
      <c r="I287" s="36"/>
      <c r="J287" s="48" t="s">
        <v>603</v>
      </c>
    </row>
    <row r="288" spans="1:10" s="58" customFormat="1" ht="19.899999999999999" customHeight="1" x14ac:dyDescent="0.25">
      <c r="A288" s="35">
        <v>2</v>
      </c>
      <c r="B288" s="55" t="s">
        <v>455</v>
      </c>
      <c r="C288" s="56"/>
      <c r="D288" s="38"/>
      <c r="E288" s="62"/>
      <c r="F288" s="38"/>
      <c r="G288" s="35"/>
      <c r="H288" s="35"/>
      <c r="I288" s="35"/>
      <c r="J288" s="48" t="s">
        <v>603</v>
      </c>
    </row>
    <row r="289" spans="1:10" ht="19.899999999999999" customHeight="1" x14ac:dyDescent="0.25">
      <c r="A289" s="36"/>
      <c r="B289" s="37" t="s">
        <v>326</v>
      </c>
      <c r="C289" s="38">
        <v>19.18</v>
      </c>
      <c r="D289" s="38">
        <v>63.93333333333333</v>
      </c>
      <c r="E289" s="39">
        <v>25468</v>
      </c>
      <c r="F289" s="38">
        <v>318.35000000000002</v>
      </c>
      <c r="G289" s="36"/>
      <c r="H289" s="36"/>
      <c r="I289" s="36"/>
      <c r="J289" s="48" t="s">
        <v>251</v>
      </c>
    </row>
    <row r="290" spans="1:10" ht="19.899999999999999" customHeight="1" x14ac:dyDescent="0.25">
      <c r="A290" s="35" t="s">
        <v>137</v>
      </c>
      <c r="B290" s="49" t="s">
        <v>421</v>
      </c>
      <c r="C290" s="50"/>
      <c r="D290" s="38"/>
      <c r="E290" s="52"/>
      <c r="F290" s="38"/>
      <c r="G290" s="36"/>
      <c r="H290" s="36"/>
      <c r="I290" s="36"/>
      <c r="J290" s="48" t="s">
        <v>603</v>
      </c>
    </row>
    <row r="291" spans="1:10" ht="19.899999999999999" customHeight="1" x14ac:dyDescent="0.25">
      <c r="A291" s="35">
        <v>1</v>
      </c>
      <c r="B291" s="49" t="s">
        <v>444</v>
      </c>
      <c r="C291" s="50"/>
      <c r="D291" s="38"/>
      <c r="E291" s="52"/>
      <c r="F291" s="38"/>
      <c r="G291" s="36"/>
      <c r="H291" s="36"/>
      <c r="I291" s="36"/>
      <c r="J291" s="48" t="s">
        <v>603</v>
      </c>
    </row>
    <row r="292" spans="1:10" ht="19.899999999999999" customHeight="1" x14ac:dyDescent="0.25">
      <c r="A292" s="36" t="s">
        <v>213</v>
      </c>
      <c r="B292" s="37" t="s">
        <v>378</v>
      </c>
      <c r="C292" s="38">
        <v>59.36</v>
      </c>
      <c r="D292" s="38">
        <v>197.86666666666665</v>
      </c>
      <c r="E292" s="39">
        <v>24158</v>
      </c>
      <c r="F292" s="38">
        <v>301.97500000000002</v>
      </c>
      <c r="G292" s="36"/>
      <c r="H292" s="36"/>
      <c r="I292" s="36"/>
      <c r="J292" s="48" t="s">
        <v>603</v>
      </c>
    </row>
    <row r="293" spans="1:10" ht="19.899999999999999" customHeight="1" x14ac:dyDescent="0.25">
      <c r="A293" s="36" t="s">
        <v>214</v>
      </c>
      <c r="B293" s="37" t="s">
        <v>373</v>
      </c>
      <c r="C293" s="59">
        <v>55.62</v>
      </c>
      <c r="D293" s="38">
        <v>185.39999999999998</v>
      </c>
      <c r="E293" s="39">
        <v>18103</v>
      </c>
      <c r="F293" s="38">
        <v>226.28750000000002</v>
      </c>
      <c r="G293" s="36"/>
      <c r="H293" s="42"/>
      <c r="I293" s="36"/>
      <c r="J293" s="48" t="s">
        <v>603</v>
      </c>
    </row>
    <row r="294" spans="1:10" ht="19.899999999999999" customHeight="1" x14ac:dyDescent="0.25">
      <c r="A294" s="36" t="s">
        <v>215</v>
      </c>
      <c r="B294" s="37" t="s">
        <v>376</v>
      </c>
      <c r="C294" s="38">
        <v>53.11</v>
      </c>
      <c r="D294" s="38">
        <v>177.03333333333333</v>
      </c>
      <c r="E294" s="39">
        <v>19232</v>
      </c>
      <c r="F294" s="38">
        <v>240.39999999999998</v>
      </c>
      <c r="G294" s="36"/>
      <c r="H294" s="36"/>
      <c r="I294" s="36"/>
      <c r="J294" s="48" t="s">
        <v>603</v>
      </c>
    </row>
    <row r="295" spans="1:10" ht="19.899999999999999" customHeight="1" x14ac:dyDescent="0.25">
      <c r="A295" s="36" t="s">
        <v>216</v>
      </c>
      <c r="B295" s="37" t="s">
        <v>371</v>
      </c>
      <c r="C295" s="38">
        <v>52.42</v>
      </c>
      <c r="D295" s="38">
        <v>174.73333333333335</v>
      </c>
      <c r="E295" s="39">
        <v>19175</v>
      </c>
      <c r="F295" s="38">
        <v>239.6875</v>
      </c>
      <c r="G295" s="36"/>
      <c r="H295" s="42"/>
      <c r="I295" s="36"/>
      <c r="J295" s="48" t="s">
        <v>603</v>
      </c>
    </row>
    <row r="296" spans="1:10" ht="19.899999999999999" customHeight="1" x14ac:dyDescent="0.25">
      <c r="A296" s="36" t="s">
        <v>217</v>
      </c>
      <c r="B296" s="37" t="s">
        <v>377</v>
      </c>
      <c r="C296" s="59">
        <v>47.27</v>
      </c>
      <c r="D296" s="38">
        <v>157.56666666666666</v>
      </c>
      <c r="E296" s="39">
        <v>20585</v>
      </c>
      <c r="F296" s="38">
        <v>257.3125</v>
      </c>
      <c r="G296" s="36"/>
      <c r="H296" s="36"/>
      <c r="I296" s="36"/>
      <c r="J296" s="48" t="s">
        <v>603</v>
      </c>
    </row>
    <row r="297" spans="1:10" ht="19.899999999999999" customHeight="1" x14ac:dyDescent="0.25">
      <c r="A297" s="36" t="s">
        <v>218</v>
      </c>
      <c r="B297" s="37" t="s">
        <v>369</v>
      </c>
      <c r="C297" s="38">
        <v>45.78</v>
      </c>
      <c r="D297" s="38">
        <v>152.6</v>
      </c>
      <c r="E297" s="39">
        <v>19074</v>
      </c>
      <c r="F297" s="38">
        <v>238.42500000000001</v>
      </c>
      <c r="G297" s="36"/>
      <c r="H297" s="36"/>
      <c r="I297" s="36"/>
      <c r="J297" s="48" t="s">
        <v>603</v>
      </c>
    </row>
    <row r="298" spans="1:10" ht="19.899999999999999" customHeight="1" x14ac:dyDescent="0.25">
      <c r="A298" s="36" t="s">
        <v>219</v>
      </c>
      <c r="B298" s="37" t="s">
        <v>374</v>
      </c>
      <c r="C298" s="38">
        <v>42.74</v>
      </c>
      <c r="D298" s="38">
        <v>142.46666666666667</v>
      </c>
      <c r="E298" s="39">
        <v>10988</v>
      </c>
      <c r="F298" s="38">
        <v>137.35</v>
      </c>
      <c r="G298" s="36"/>
      <c r="H298" s="42"/>
      <c r="I298" s="36"/>
      <c r="J298" s="48" t="s">
        <v>603</v>
      </c>
    </row>
    <row r="299" spans="1:10" ht="19.899999999999999" customHeight="1" x14ac:dyDescent="0.25">
      <c r="A299" s="36" t="s">
        <v>220</v>
      </c>
      <c r="B299" s="37" t="s">
        <v>370</v>
      </c>
      <c r="C299" s="59">
        <v>28.61</v>
      </c>
      <c r="D299" s="38">
        <v>95.36666666666666</v>
      </c>
      <c r="E299" s="39">
        <v>14284</v>
      </c>
      <c r="F299" s="38">
        <v>178.55</v>
      </c>
      <c r="G299" s="36"/>
      <c r="H299" s="36"/>
      <c r="I299" s="36"/>
      <c r="J299" s="48" t="s">
        <v>251</v>
      </c>
    </row>
    <row r="300" spans="1:10" s="58" customFormat="1" ht="19.899999999999999" customHeight="1" x14ac:dyDescent="0.25">
      <c r="A300" s="35">
        <v>2</v>
      </c>
      <c r="B300" s="55" t="s">
        <v>455</v>
      </c>
      <c r="C300" s="63"/>
      <c r="D300" s="38"/>
      <c r="E300" s="62"/>
      <c r="F300" s="38"/>
      <c r="G300" s="35"/>
      <c r="H300" s="35"/>
      <c r="I300" s="35"/>
      <c r="J300" s="48" t="s">
        <v>603</v>
      </c>
    </row>
    <row r="301" spans="1:10" ht="19.899999999999999" customHeight="1" x14ac:dyDescent="0.25">
      <c r="A301" s="36"/>
      <c r="B301" s="37" t="s">
        <v>375</v>
      </c>
      <c r="C301" s="38">
        <v>15.38</v>
      </c>
      <c r="D301" s="38">
        <v>51.266666666666673</v>
      </c>
      <c r="E301" s="39">
        <v>15096</v>
      </c>
      <c r="F301" s="38">
        <v>188.7</v>
      </c>
      <c r="G301" s="36"/>
      <c r="H301" s="42"/>
      <c r="I301" s="36"/>
      <c r="J301" s="48" t="s">
        <v>251</v>
      </c>
    </row>
    <row r="302" spans="1:10" ht="19.899999999999999" customHeight="1" x14ac:dyDescent="0.25">
      <c r="A302" s="35" t="s">
        <v>183</v>
      </c>
      <c r="B302" s="49" t="s">
        <v>422</v>
      </c>
      <c r="C302" s="50"/>
      <c r="D302" s="38"/>
      <c r="E302" s="52"/>
      <c r="F302" s="38"/>
      <c r="G302" s="36"/>
      <c r="H302" s="36"/>
      <c r="I302" s="36"/>
      <c r="J302" s="48" t="s">
        <v>603</v>
      </c>
    </row>
    <row r="303" spans="1:10" ht="19.899999999999999" customHeight="1" x14ac:dyDescent="0.25">
      <c r="A303" s="35">
        <v>1</v>
      </c>
      <c r="B303" s="49" t="s">
        <v>444</v>
      </c>
      <c r="C303" s="50"/>
      <c r="D303" s="38"/>
      <c r="E303" s="52"/>
      <c r="F303" s="38"/>
      <c r="G303" s="36"/>
      <c r="H303" s="36"/>
      <c r="I303" s="36"/>
      <c r="J303" s="48" t="s">
        <v>603</v>
      </c>
    </row>
    <row r="304" spans="1:10" ht="19.899999999999999" customHeight="1" x14ac:dyDescent="0.25">
      <c r="A304" s="36" t="s">
        <v>213</v>
      </c>
      <c r="B304" s="37" t="s">
        <v>383</v>
      </c>
      <c r="C304" s="38">
        <v>98.36</v>
      </c>
      <c r="D304" s="38">
        <v>327.86666666666667</v>
      </c>
      <c r="E304" s="39">
        <v>29456</v>
      </c>
      <c r="F304" s="38">
        <v>368.2</v>
      </c>
      <c r="G304" s="36"/>
      <c r="H304" s="42"/>
      <c r="I304" s="36"/>
      <c r="J304" s="48" t="s">
        <v>603</v>
      </c>
    </row>
    <row r="305" spans="1:10" ht="19.899999999999999" customHeight="1" x14ac:dyDescent="0.25">
      <c r="A305" s="36" t="s">
        <v>214</v>
      </c>
      <c r="B305" s="37" t="s">
        <v>390</v>
      </c>
      <c r="C305" s="59">
        <v>74.39</v>
      </c>
      <c r="D305" s="38">
        <v>247.96666666666667</v>
      </c>
      <c r="E305" s="39">
        <v>12975</v>
      </c>
      <c r="F305" s="38">
        <v>162.1875</v>
      </c>
      <c r="G305" s="36"/>
      <c r="H305" s="36"/>
      <c r="I305" s="36"/>
      <c r="J305" s="48" t="s">
        <v>603</v>
      </c>
    </row>
    <row r="306" spans="1:10" ht="19.899999999999999" customHeight="1" x14ac:dyDescent="0.25">
      <c r="A306" s="36" t="s">
        <v>215</v>
      </c>
      <c r="B306" s="37" t="s">
        <v>381</v>
      </c>
      <c r="C306" s="38">
        <v>82.46</v>
      </c>
      <c r="D306" s="38">
        <v>274.86666666666662</v>
      </c>
      <c r="E306" s="39">
        <v>21134</v>
      </c>
      <c r="F306" s="38">
        <v>264.17500000000001</v>
      </c>
      <c r="G306" s="36"/>
      <c r="H306" s="36"/>
      <c r="I306" s="36"/>
      <c r="J306" s="48" t="s">
        <v>603</v>
      </c>
    </row>
    <row r="307" spans="1:10" ht="19.899999999999999" customHeight="1" x14ac:dyDescent="0.25">
      <c r="A307" s="36" t="s">
        <v>216</v>
      </c>
      <c r="B307" s="37" t="s">
        <v>386</v>
      </c>
      <c r="C307" s="38">
        <v>55.8</v>
      </c>
      <c r="D307" s="38">
        <v>186</v>
      </c>
      <c r="E307" s="39">
        <v>13852</v>
      </c>
      <c r="F307" s="38">
        <v>173.15</v>
      </c>
      <c r="G307" s="36"/>
      <c r="H307" s="36"/>
      <c r="I307" s="36"/>
      <c r="J307" s="48" t="s">
        <v>603</v>
      </c>
    </row>
    <row r="308" spans="1:10" ht="19.899999999999999" customHeight="1" x14ac:dyDescent="0.25">
      <c r="A308" s="36" t="s">
        <v>217</v>
      </c>
      <c r="B308" s="37" t="s">
        <v>391</v>
      </c>
      <c r="C308" s="59">
        <v>48.39</v>
      </c>
      <c r="D308" s="38">
        <v>161.30000000000001</v>
      </c>
      <c r="E308" s="39">
        <v>13832</v>
      </c>
      <c r="F308" s="38">
        <v>172.9</v>
      </c>
      <c r="G308" s="36"/>
      <c r="H308" s="36"/>
      <c r="I308" s="36"/>
      <c r="J308" s="48" t="s">
        <v>603</v>
      </c>
    </row>
    <row r="309" spans="1:10" ht="19.899999999999999" customHeight="1" x14ac:dyDescent="0.25">
      <c r="A309" s="36" t="s">
        <v>218</v>
      </c>
      <c r="B309" s="37" t="s">
        <v>387</v>
      </c>
      <c r="C309" s="38">
        <v>53.52</v>
      </c>
      <c r="D309" s="38">
        <v>178.4</v>
      </c>
      <c r="E309" s="39">
        <v>15826</v>
      </c>
      <c r="F309" s="38">
        <v>197.82500000000002</v>
      </c>
      <c r="G309" s="35"/>
      <c r="H309" s="35"/>
      <c r="I309" s="35"/>
      <c r="J309" s="48" t="s">
        <v>603</v>
      </c>
    </row>
    <row r="310" spans="1:10" ht="19.899999999999999" customHeight="1" x14ac:dyDescent="0.25">
      <c r="A310" s="36" t="s">
        <v>219</v>
      </c>
      <c r="B310" s="37" t="s">
        <v>384</v>
      </c>
      <c r="C310" s="38">
        <v>41.39</v>
      </c>
      <c r="D310" s="38">
        <v>137.96666666666667</v>
      </c>
      <c r="E310" s="39">
        <v>14940</v>
      </c>
      <c r="F310" s="38">
        <v>186.75</v>
      </c>
      <c r="G310" s="36"/>
      <c r="H310" s="36"/>
      <c r="I310" s="36"/>
      <c r="J310" s="48" t="s">
        <v>603</v>
      </c>
    </row>
    <row r="311" spans="1:10" ht="19.899999999999999" customHeight="1" x14ac:dyDescent="0.25">
      <c r="A311" s="36" t="s">
        <v>220</v>
      </c>
      <c r="B311" s="37" t="s">
        <v>385</v>
      </c>
      <c r="C311" s="59">
        <v>36.159999999999997</v>
      </c>
      <c r="D311" s="38">
        <v>120.53333333333332</v>
      </c>
      <c r="E311" s="39">
        <v>10656</v>
      </c>
      <c r="F311" s="38">
        <v>133.20000000000002</v>
      </c>
      <c r="G311" s="36"/>
      <c r="H311" s="36"/>
      <c r="I311" s="36"/>
      <c r="J311" s="48" t="s">
        <v>603</v>
      </c>
    </row>
    <row r="312" spans="1:10" ht="19.899999999999999" customHeight="1" x14ac:dyDescent="0.25">
      <c r="A312" s="36" t="s">
        <v>221</v>
      </c>
      <c r="B312" s="37" t="s">
        <v>392</v>
      </c>
      <c r="C312" s="38">
        <v>45.46</v>
      </c>
      <c r="D312" s="38">
        <v>151.53333333333333</v>
      </c>
      <c r="E312" s="39">
        <v>11625</v>
      </c>
      <c r="F312" s="38">
        <v>145.3125</v>
      </c>
      <c r="G312" s="36"/>
      <c r="H312" s="36"/>
      <c r="I312" s="36"/>
      <c r="J312" s="48" t="s">
        <v>603</v>
      </c>
    </row>
    <row r="313" spans="1:10" ht="19.899999999999999" customHeight="1" x14ac:dyDescent="0.25">
      <c r="A313" s="36" t="s">
        <v>456</v>
      </c>
      <c r="B313" s="37" t="s">
        <v>393</v>
      </c>
      <c r="C313" s="59">
        <v>42.45</v>
      </c>
      <c r="D313" s="38">
        <v>141.5</v>
      </c>
      <c r="E313" s="39">
        <v>7916</v>
      </c>
      <c r="F313" s="38">
        <v>98.95</v>
      </c>
      <c r="G313" s="36"/>
      <c r="H313" s="36"/>
      <c r="I313" s="36"/>
      <c r="J313" s="48" t="s">
        <v>251</v>
      </c>
    </row>
    <row r="314" spans="1:10" s="58" customFormat="1" ht="19.899999999999999" customHeight="1" x14ac:dyDescent="0.25">
      <c r="A314" s="35">
        <v>2</v>
      </c>
      <c r="B314" s="55" t="s">
        <v>455</v>
      </c>
      <c r="C314" s="63"/>
      <c r="D314" s="38"/>
      <c r="E314" s="62"/>
      <c r="F314" s="38"/>
      <c r="G314" s="35"/>
      <c r="H314" s="35"/>
      <c r="I314" s="35"/>
      <c r="J314" s="48" t="s">
        <v>603</v>
      </c>
    </row>
    <row r="315" spans="1:10" ht="19.899999999999999" customHeight="1" x14ac:dyDescent="0.25">
      <c r="A315" s="36"/>
      <c r="B315" s="37" t="s">
        <v>389</v>
      </c>
      <c r="C315" s="59">
        <v>12.1</v>
      </c>
      <c r="D315" s="38">
        <v>40.333333333333329</v>
      </c>
      <c r="E315" s="39">
        <v>8769</v>
      </c>
      <c r="F315" s="38">
        <v>109.6125</v>
      </c>
      <c r="G315" s="36"/>
      <c r="H315" s="36"/>
      <c r="I315" s="36"/>
      <c r="J315" s="48" t="s">
        <v>251</v>
      </c>
    </row>
    <row r="316" spans="1:10" ht="19.899999999999999" customHeight="1" x14ac:dyDescent="0.25">
      <c r="A316" s="35" t="s">
        <v>251</v>
      </c>
      <c r="B316" s="49" t="s">
        <v>423</v>
      </c>
      <c r="C316" s="50"/>
      <c r="D316" s="38"/>
      <c r="E316" s="52"/>
      <c r="F316" s="38"/>
      <c r="G316" s="36"/>
      <c r="H316" s="36"/>
      <c r="I316" s="36"/>
      <c r="J316" s="48" t="s">
        <v>603</v>
      </c>
    </row>
    <row r="317" spans="1:10" ht="19.899999999999999" customHeight="1" x14ac:dyDescent="0.25">
      <c r="A317" s="35">
        <v>1</v>
      </c>
      <c r="B317" s="49" t="s">
        <v>444</v>
      </c>
      <c r="C317" s="50"/>
      <c r="D317" s="38"/>
      <c r="E317" s="52"/>
      <c r="F317" s="38"/>
      <c r="G317" s="36"/>
      <c r="H317" s="36"/>
      <c r="I317" s="36"/>
      <c r="J317" s="48" t="s">
        <v>603</v>
      </c>
    </row>
    <row r="318" spans="1:10" ht="19.899999999999999" customHeight="1" x14ac:dyDescent="0.25">
      <c r="A318" s="36" t="s">
        <v>213</v>
      </c>
      <c r="B318" s="37" t="s">
        <v>289</v>
      </c>
      <c r="C318" s="38">
        <v>100.34</v>
      </c>
      <c r="D318" s="38">
        <v>334.4666666666667</v>
      </c>
      <c r="E318" s="39">
        <v>8683</v>
      </c>
      <c r="F318" s="38">
        <v>108.53749999999999</v>
      </c>
      <c r="G318" s="36"/>
      <c r="H318" s="36"/>
      <c r="I318" s="36" t="s">
        <v>251</v>
      </c>
      <c r="J318" s="48" t="s">
        <v>603</v>
      </c>
    </row>
    <row r="319" spans="1:10" ht="19.899999999999999" customHeight="1" x14ac:dyDescent="0.25">
      <c r="A319" s="36" t="s">
        <v>214</v>
      </c>
      <c r="B319" s="37" t="s">
        <v>290</v>
      </c>
      <c r="C319" s="59">
        <v>129.01</v>
      </c>
      <c r="D319" s="38">
        <v>430.03333333333325</v>
      </c>
      <c r="E319" s="39">
        <v>8843</v>
      </c>
      <c r="F319" s="38">
        <v>110.53749999999999</v>
      </c>
      <c r="G319" s="36"/>
      <c r="H319" s="36"/>
      <c r="I319" s="36" t="s">
        <v>251</v>
      </c>
      <c r="J319" s="48" t="s">
        <v>603</v>
      </c>
    </row>
    <row r="320" spans="1:10" ht="19.899999999999999" customHeight="1" x14ac:dyDescent="0.25">
      <c r="A320" s="36" t="s">
        <v>215</v>
      </c>
      <c r="B320" s="37" t="s">
        <v>288</v>
      </c>
      <c r="C320" s="38">
        <v>51.74</v>
      </c>
      <c r="D320" s="38">
        <v>172.46666666666667</v>
      </c>
      <c r="E320" s="39">
        <v>8158</v>
      </c>
      <c r="F320" s="38">
        <v>101.97499999999999</v>
      </c>
      <c r="G320" s="36"/>
      <c r="H320" s="36"/>
      <c r="I320" s="36" t="s">
        <v>251</v>
      </c>
      <c r="J320" s="48" t="s">
        <v>603</v>
      </c>
    </row>
    <row r="321" spans="1:10" ht="19.899999999999999" customHeight="1" x14ac:dyDescent="0.25">
      <c r="A321" s="36" t="s">
        <v>216</v>
      </c>
      <c r="B321" s="37" t="s">
        <v>294</v>
      </c>
      <c r="C321" s="38">
        <v>85.23</v>
      </c>
      <c r="D321" s="38">
        <v>284.10000000000002</v>
      </c>
      <c r="E321" s="39">
        <v>6285</v>
      </c>
      <c r="F321" s="38">
        <v>78.5625</v>
      </c>
      <c r="G321" s="36"/>
      <c r="H321" s="36"/>
      <c r="I321" s="36" t="s">
        <v>251</v>
      </c>
      <c r="J321" s="48" t="s">
        <v>251</v>
      </c>
    </row>
    <row r="322" spans="1:10" ht="19.899999999999999" customHeight="1" x14ac:dyDescent="0.25">
      <c r="A322" s="36" t="s">
        <v>217</v>
      </c>
      <c r="B322" s="37" t="s">
        <v>293</v>
      </c>
      <c r="C322" s="59">
        <v>47.16</v>
      </c>
      <c r="D322" s="38">
        <v>157.19999999999999</v>
      </c>
      <c r="E322" s="39">
        <v>5596</v>
      </c>
      <c r="F322" s="38">
        <v>69.95</v>
      </c>
      <c r="G322" s="36"/>
      <c r="H322" s="36"/>
      <c r="I322" s="36" t="s">
        <v>251</v>
      </c>
      <c r="J322" s="48" t="s">
        <v>251</v>
      </c>
    </row>
    <row r="323" spans="1:10" ht="19.899999999999999" customHeight="1" x14ac:dyDescent="0.25">
      <c r="A323" s="35" t="s">
        <v>361</v>
      </c>
      <c r="B323" s="49" t="s">
        <v>424</v>
      </c>
      <c r="C323" s="50"/>
      <c r="D323" s="38"/>
      <c r="E323" s="52"/>
      <c r="F323" s="38"/>
      <c r="G323" s="36"/>
      <c r="H323" s="36"/>
      <c r="I323" s="36"/>
      <c r="J323" s="48" t="s">
        <v>603</v>
      </c>
    </row>
    <row r="324" spans="1:10" ht="19.899999999999999" customHeight="1" x14ac:dyDescent="0.25">
      <c r="A324" s="35">
        <v>1</v>
      </c>
      <c r="B324" s="49" t="s">
        <v>444</v>
      </c>
      <c r="C324" s="50"/>
      <c r="D324" s="38"/>
      <c r="E324" s="52"/>
      <c r="F324" s="38"/>
      <c r="G324" s="36"/>
      <c r="H324" s="36"/>
      <c r="I324" s="36"/>
      <c r="J324" s="48" t="s">
        <v>603</v>
      </c>
    </row>
    <row r="325" spans="1:10" ht="19.899999999999999" customHeight="1" x14ac:dyDescent="0.25">
      <c r="A325" s="36" t="s">
        <v>213</v>
      </c>
      <c r="B325" s="37" t="s">
        <v>425</v>
      </c>
      <c r="C325" s="38">
        <v>51.54</v>
      </c>
      <c r="D325" s="38">
        <v>171.8</v>
      </c>
      <c r="E325" s="39">
        <v>21253</v>
      </c>
      <c r="F325" s="38">
        <v>265.66250000000002</v>
      </c>
      <c r="G325" s="36"/>
      <c r="H325" s="36"/>
      <c r="I325" s="36"/>
      <c r="J325" s="48" t="s">
        <v>603</v>
      </c>
    </row>
    <row r="326" spans="1:10" ht="19.899999999999999" customHeight="1" x14ac:dyDescent="0.25">
      <c r="A326" s="36" t="s">
        <v>214</v>
      </c>
      <c r="B326" s="37" t="s">
        <v>338</v>
      </c>
      <c r="C326" s="59">
        <v>29.08</v>
      </c>
      <c r="D326" s="38">
        <v>96.933333333333323</v>
      </c>
      <c r="E326" s="39">
        <v>10050</v>
      </c>
      <c r="F326" s="38">
        <v>125.62500000000001</v>
      </c>
      <c r="G326" s="36"/>
      <c r="H326" s="36"/>
      <c r="I326" s="36"/>
      <c r="J326" s="48" t="s">
        <v>251</v>
      </c>
    </row>
    <row r="327" spans="1:10" ht="19.899999999999999" customHeight="1" x14ac:dyDescent="0.25">
      <c r="A327" s="36" t="s">
        <v>215</v>
      </c>
      <c r="B327" s="37" t="s">
        <v>331</v>
      </c>
      <c r="C327" s="38">
        <v>44.45</v>
      </c>
      <c r="D327" s="38">
        <v>148.16666666666666</v>
      </c>
      <c r="E327" s="39">
        <v>17908</v>
      </c>
      <c r="F327" s="38">
        <v>223.85000000000002</v>
      </c>
      <c r="G327" s="35"/>
      <c r="H327" s="35"/>
      <c r="I327" s="35"/>
      <c r="J327" s="48" t="s">
        <v>603</v>
      </c>
    </row>
    <row r="328" spans="1:10" ht="19.899999999999999" customHeight="1" x14ac:dyDescent="0.25">
      <c r="A328" s="36" t="s">
        <v>216</v>
      </c>
      <c r="B328" s="37" t="s">
        <v>412</v>
      </c>
      <c r="C328" s="38">
        <v>43.2</v>
      </c>
      <c r="D328" s="38">
        <v>144.00000000000003</v>
      </c>
      <c r="E328" s="39">
        <v>17128</v>
      </c>
      <c r="F328" s="38">
        <v>214.1</v>
      </c>
      <c r="G328" s="36"/>
      <c r="H328" s="36"/>
      <c r="I328" s="36"/>
      <c r="J328" s="48" t="s">
        <v>603</v>
      </c>
    </row>
    <row r="329" spans="1:10" ht="19.899999999999999" customHeight="1" x14ac:dyDescent="0.25">
      <c r="A329" s="36" t="s">
        <v>217</v>
      </c>
      <c r="B329" s="37" t="s">
        <v>334</v>
      </c>
      <c r="C329" s="59">
        <v>40.17</v>
      </c>
      <c r="D329" s="38">
        <v>133.9</v>
      </c>
      <c r="E329" s="39">
        <v>14599</v>
      </c>
      <c r="F329" s="38">
        <v>182.48750000000001</v>
      </c>
      <c r="G329" s="36"/>
      <c r="H329" s="36"/>
      <c r="I329" s="36"/>
      <c r="J329" s="48" t="s">
        <v>603</v>
      </c>
    </row>
    <row r="330" spans="1:10" ht="19.899999999999999" customHeight="1" x14ac:dyDescent="0.25">
      <c r="A330" s="36" t="s">
        <v>218</v>
      </c>
      <c r="B330" s="37" t="s">
        <v>333</v>
      </c>
      <c r="C330" s="38">
        <v>34.96</v>
      </c>
      <c r="D330" s="38">
        <v>116.53333333333333</v>
      </c>
      <c r="E330" s="39">
        <v>8658</v>
      </c>
      <c r="F330" s="38">
        <v>108.22499999999999</v>
      </c>
      <c r="G330" s="36"/>
      <c r="H330" s="36"/>
      <c r="I330" s="36"/>
      <c r="J330" s="48" t="s">
        <v>603</v>
      </c>
    </row>
    <row r="331" spans="1:10" ht="19.899999999999999" customHeight="1" x14ac:dyDescent="0.25">
      <c r="A331" s="36" t="s">
        <v>219</v>
      </c>
      <c r="B331" s="37" t="s">
        <v>335</v>
      </c>
      <c r="C331" s="38">
        <v>34.01</v>
      </c>
      <c r="D331" s="38">
        <v>113.36666666666666</v>
      </c>
      <c r="E331" s="39">
        <v>11393</v>
      </c>
      <c r="F331" s="38">
        <v>142.41250000000002</v>
      </c>
      <c r="G331" s="36"/>
      <c r="H331" s="36"/>
      <c r="I331" s="36"/>
      <c r="J331" s="48" t="s">
        <v>603</v>
      </c>
    </row>
    <row r="332" spans="1:10" ht="19.899999999999999" customHeight="1" x14ac:dyDescent="0.25">
      <c r="A332" s="36" t="s">
        <v>220</v>
      </c>
      <c r="B332" s="37" t="s">
        <v>223</v>
      </c>
      <c r="C332" s="59">
        <v>31.88</v>
      </c>
      <c r="D332" s="38">
        <v>106.26666666666667</v>
      </c>
      <c r="E332" s="39">
        <v>13833</v>
      </c>
      <c r="F332" s="38">
        <v>172.91249999999999</v>
      </c>
      <c r="G332" s="36"/>
      <c r="H332" s="36"/>
      <c r="I332" s="36"/>
      <c r="J332" s="48" t="s">
        <v>603</v>
      </c>
    </row>
    <row r="333" spans="1:10" ht="19.899999999999999" customHeight="1" x14ac:dyDescent="0.25">
      <c r="A333" s="36" t="s">
        <v>221</v>
      </c>
      <c r="B333" s="37" t="s">
        <v>340</v>
      </c>
      <c r="C333" s="38">
        <v>46.66</v>
      </c>
      <c r="D333" s="38">
        <v>155.53333333333333</v>
      </c>
      <c r="E333" s="39">
        <v>21951</v>
      </c>
      <c r="F333" s="38">
        <v>274.38749999999999</v>
      </c>
      <c r="G333" s="36"/>
      <c r="H333" s="36"/>
      <c r="I333" s="36"/>
      <c r="J333" s="48" t="s">
        <v>603</v>
      </c>
    </row>
    <row r="334" spans="1:10" ht="19.899999999999999" customHeight="1" x14ac:dyDescent="0.25">
      <c r="A334" s="36" t="s">
        <v>456</v>
      </c>
      <c r="B334" s="37" t="s">
        <v>332</v>
      </c>
      <c r="C334" s="38">
        <v>34.99</v>
      </c>
      <c r="D334" s="38">
        <v>116.63333333333334</v>
      </c>
      <c r="E334" s="39">
        <v>9051</v>
      </c>
      <c r="F334" s="38">
        <v>113.1375</v>
      </c>
      <c r="G334" s="36"/>
      <c r="H334" s="36"/>
      <c r="I334" s="36"/>
      <c r="J334" s="48" t="s">
        <v>603</v>
      </c>
    </row>
    <row r="335" spans="1:10" s="58" customFormat="1" ht="19.899999999999999" customHeight="1" x14ac:dyDescent="0.25">
      <c r="A335" s="35">
        <v>2</v>
      </c>
      <c r="B335" s="55" t="s">
        <v>455</v>
      </c>
      <c r="C335" s="56"/>
      <c r="D335" s="38"/>
      <c r="E335" s="62"/>
      <c r="F335" s="38"/>
      <c r="G335" s="35"/>
      <c r="H335" s="35"/>
      <c r="I335" s="35"/>
      <c r="J335" s="48" t="s">
        <v>603</v>
      </c>
    </row>
    <row r="336" spans="1:10" ht="19.899999999999999" customHeight="1" x14ac:dyDescent="0.25">
      <c r="A336" s="36"/>
      <c r="B336" s="37" t="s">
        <v>336</v>
      </c>
      <c r="C336" s="59">
        <v>31.98</v>
      </c>
      <c r="D336" s="38">
        <v>106.60000000000001</v>
      </c>
      <c r="E336" s="39">
        <v>24035</v>
      </c>
      <c r="F336" s="38">
        <v>300.4375</v>
      </c>
      <c r="G336" s="36"/>
      <c r="H336" s="36"/>
      <c r="I336" s="36"/>
      <c r="J336" s="48" t="s">
        <v>603</v>
      </c>
    </row>
    <row r="337" spans="1:10" ht="19.899999999999999" customHeight="1" x14ac:dyDescent="0.25">
      <c r="A337" s="35" t="s">
        <v>368</v>
      </c>
      <c r="B337" s="49" t="s">
        <v>426</v>
      </c>
      <c r="C337" s="50"/>
      <c r="D337" s="38"/>
      <c r="E337" s="52"/>
      <c r="F337" s="38"/>
      <c r="G337" s="36"/>
      <c r="H337" s="36"/>
      <c r="I337" s="36"/>
      <c r="J337" s="48" t="s">
        <v>603</v>
      </c>
    </row>
    <row r="338" spans="1:10" ht="19.899999999999999" customHeight="1" x14ac:dyDescent="0.25">
      <c r="A338" s="35">
        <v>1</v>
      </c>
      <c r="B338" s="49" t="s">
        <v>444</v>
      </c>
      <c r="C338" s="50"/>
      <c r="D338" s="38"/>
      <c r="E338" s="52"/>
      <c r="F338" s="38"/>
      <c r="G338" s="36"/>
      <c r="H338" s="36"/>
      <c r="I338" s="36"/>
      <c r="J338" s="48" t="s">
        <v>603</v>
      </c>
    </row>
    <row r="339" spans="1:10" ht="19.899999999999999" customHeight="1" x14ac:dyDescent="0.25">
      <c r="A339" s="36" t="s">
        <v>213</v>
      </c>
      <c r="B339" s="37" t="s">
        <v>320</v>
      </c>
      <c r="C339" s="38">
        <v>56.69</v>
      </c>
      <c r="D339" s="38">
        <v>188.96666666666667</v>
      </c>
      <c r="E339" s="39">
        <v>17051</v>
      </c>
      <c r="F339" s="38">
        <v>213.13749999999999</v>
      </c>
      <c r="G339" s="36"/>
      <c r="H339" s="36"/>
      <c r="I339" s="36"/>
      <c r="J339" s="48" t="s">
        <v>603</v>
      </c>
    </row>
    <row r="340" spans="1:10" ht="19.899999999999999" customHeight="1" x14ac:dyDescent="0.25">
      <c r="A340" s="36" t="s">
        <v>214</v>
      </c>
      <c r="B340" s="37" t="s">
        <v>351</v>
      </c>
      <c r="C340" s="59">
        <v>44.23</v>
      </c>
      <c r="D340" s="38">
        <v>147.43333333333334</v>
      </c>
      <c r="E340" s="39">
        <v>21417</v>
      </c>
      <c r="F340" s="38">
        <v>267.71250000000003</v>
      </c>
      <c r="G340" s="36"/>
      <c r="H340" s="36"/>
      <c r="I340" s="36"/>
      <c r="J340" s="48" t="s">
        <v>603</v>
      </c>
    </row>
    <row r="341" spans="1:10" ht="19.899999999999999" customHeight="1" x14ac:dyDescent="0.25">
      <c r="A341" s="36" t="s">
        <v>215</v>
      </c>
      <c r="B341" s="37" t="s">
        <v>358</v>
      </c>
      <c r="C341" s="38">
        <v>43.92</v>
      </c>
      <c r="D341" s="38">
        <v>146.4</v>
      </c>
      <c r="E341" s="39">
        <v>18055</v>
      </c>
      <c r="F341" s="38">
        <v>225.6875</v>
      </c>
      <c r="G341" s="36"/>
      <c r="H341" s="36"/>
      <c r="I341" s="36"/>
      <c r="J341" s="48" t="s">
        <v>603</v>
      </c>
    </row>
    <row r="342" spans="1:10" ht="19.899999999999999" customHeight="1" x14ac:dyDescent="0.25">
      <c r="A342" s="36" t="s">
        <v>216</v>
      </c>
      <c r="B342" s="37" t="s">
        <v>356</v>
      </c>
      <c r="C342" s="38">
        <v>41.38</v>
      </c>
      <c r="D342" s="38">
        <v>137.93333333333337</v>
      </c>
      <c r="E342" s="39">
        <v>13058</v>
      </c>
      <c r="F342" s="38">
        <v>163.22499999999999</v>
      </c>
      <c r="G342" s="36"/>
      <c r="H342" s="36"/>
      <c r="I342" s="36"/>
      <c r="J342" s="48" t="s">
        <v>603</v>
      </c>
    </row>
    <row r="343" spans="1:10" ht="19.899999999999999" customHeight="1" x14ac:dyDescent="0.25">
      <c r="A343" s="36" t="s">
        <v>217</v>
      </c>
      <c r="B343" s="37" t="s">
        <v>352</v>
      </c>
      <c r="C343" s="59">
        <v>39.85</v>
      </c>
      <c r="D343" s="38">
        <v>132.83333333333334</v>
      </c>
      <c r="E343" s="39">
        <v>10624</v>
      </c>
      <c r="F343" s="38">
        <v>132.80000000000001</v>
      </c>
      <c r="G343" s="36"/>
      <c r="H343" s="36"/>
      <c r="I343" s="36"/>
      <c r="J343" s="48" t="s">
        <v>603</v>
      </c>
    </row>
    <row r="344" spans="1:10" ht="19.899999999999999" customHeight="1" x14ac:dyDescent="0.25">
      <c r="A344" s="36" t="s">
        <v>218</v>
      </c>
      <c r="B344" s="37" t="s">
        <v>354</v>
      </c>
      <c r="C344" s="38">
        <v>46</v>
      </c>
      <c r="D344" s="38">
        <v>153.33333333333334</v>
      </c>
      <c r="E344" s="39">
        <v>19098</v>
      </c>
      <c r="F344" s="38">
        <v>238.72499999999999</v>
      </c>
      <c r="G344" s="36"/>
      <c r="H344" s="35"/>
      <c r="I344" s="35"/>
      <c r="J344" s="48" t="s">
        <v>603</v>
      </c>
    </row>
    <row r="345" spans="1:10" ht="19.899999999999999" customHeight="1" x14ac:dyDescent="0.25">
      <c r="A345" s="36" t="s">
        <v>219</v>
      </c>
      <c r="B345" s="37" t="s">
        <v>350</v>
      </c>
      <c r="C345" s="38">
        <v>36.979999999999997</v>
      </c>
      <c r="D345" s="38">
        <v>123.26666666666665</v>
      </c>
      <c r="E345" s="39">
        <v>11314</v>
      </c>
      <c r="F345" s="38">
        <v>141.42500000000001</v>
      </c>
      <c r="G345" s="36"/>
      <c r="H345" s="35"/>
      <c r="I345" s="35"/>
      <c r="J345" s="48" t="s">
        <v>603</v>
      </c>
    </row>
    <row r="346" spans="1:10" ht="19.899999999999999" customHeight="1" x14ac:dyDescent="0.25">
      <c r="A346" s="36" t="s">
        <v>220</v>
      </c>
      <c r="B346" s="37" t="s">
        <v>360</v>
      </c>
      <c r="C346" s="59">
        <v>34.06</v>
      </c>
      <c r="D346" s="38">
        <v>113.53333333333333</v>
      </c>
      <c r="E346" s="39">
        <v>15639</v>
      </c>
      <c r="F346" s="38">
        <v>195.48749999999998</v>
      </c>
      <c r="G346" s="36"/>
      <c r="H346" s="35"/>
      <c r="I346" s="35"/>
      <c r="J346" s="48" t="s">
        <v>603</v>
      </c>
    </row>
    <row r="347" spans="1:10" ht="19.899999999999999" customHeight="1" x14ac:dyDescent="0.25">
      <c r="A347" s="36" t="s">
        <v>221</v>
      </c>
      <c r="B347" s="37" t="s">
        <v>344</v>
      </c>
      <c r="C347" s="38">
        <v>21.88</v>
      </c>
      <c r="D347" s="38">
        <v>72.933333333333323</v>
      </c>
      <c r="E347" s="39">
        <v>8907</v>
      </c>
      <c r="F347" s="38">
        <v>111.33750000000001</v>
      </c>
      <c r="G347" s="36"/>
      <c r="H347" s="35"/>
      <c r="I347" s="35"/>
      <c r="J347" s="48" t="s">
        <v>251</v>
      </c>
    </row>
    <row r="348" spans="1:10" ht="19.899999999999999" customHeight="1" x14ac:dyDescent="0.25">
      <c r="A348" s="36" t="s">
        <v>456</v>
      </c>
      <c r="B348" s="37" t="s">
        <v>345</v>
      </c>
      <c r="C348" s="38">
        <v>21.07</v>
      </c>
      <c r="D348" s="38">
        <v>70.233333333333334</v>
      </c>
      <c r="E348" s="39">
        <v>13230</v>
      </c>
      <c r="F348" s="38">
        <v>165.375</v>
      </c>
      <c r="G348" s="36"/>
      <c r="H348" s="35"/>
      <c r="I348" s="35"/>
      <c r="J348" s="48" t="s">
        <v>251</v>
      </c>
    </row>
    <row r="349" spans="1:10" ht="19.899999999999999" customHeight="1" x14ac:dyDescent="0.25">
      <c r="A349" s="36" t="s">
        <v>457</v>
      </c>
      <c r="B349" s="37" t="s">
        <v>349</v>
      </c>
      <c r="C349" s="59">
        <v>27.46</v>
      </c>
      <c r="D349" s="38">
        <v>91.533333333333331</v>
      </c>
      <c r="E349" s="39">
        <v>11615</v>
      </c>
      <c r="F349" s="38">
        <v>145.1875</v>
      </c>
      <c r="G349" s="36"/>
      <c r="H349" s="35"/>
      <c r="I349" s="35"/>
      <c r="J349" s="48" t="s">
        <v>251</v>
      </c>
    </row>
    <row r="350" spans="1:10" ht="19.899999999999999" customHeight="1" x14ac:dyDescent="0.25">
      <c r="A350" s="36" t="s">
        <v>458</v>
      </c>
      <c r="B350" s="37" t="s">
        <v>357</v>
      </c>
      <c r="C350" s="38">
        <v>45.39</v>
      </c>
      <c r="D350" s="38">
        <v>151.30000000000001</v>
      </c>
      <c r="E350" s="39">
        <v>13204</v>
      </c>
      <c r="F350" s="38">
        <v>165.05</v>
      </c>
      <c r="G350" s="36"/>
      <c r="H350" s="35"/>
      <c r="I350" s="35"/>
      <c r="J350" s="48" t="s">
        <v>603</v>
      </c>
    </row>
    <row r="351" spans="1:10" ht="19.899999999999999" customHeight="1" x14ac:dyDescent="0.25">
      <c r="A351" s="36" t="s">
        <v>459</v>
      </c>
      <c r="B351" s="37" t="s">
        <v>355</v>
      </c>
      <c r="C351" s="59">
        <v>22.36</v>
      </c>
      <c r="D351" s="38">
        <v>74.533333333333331</v>
      </c>
      <c r="E351" s="39">
        <v>9924</v>
      </c>
      <c r="F351" s="38">
        <v>124.05</v>
      </c>
      <c r="G351" s="36"/>
      <c r="H351" s="35"/>
      <c r="I351" s="35"/>
      <c r="J351" s="48" t="s">
        <v>251</v>
      </c>
    </row>
    <row r="352" spans="1:10" ht="19.899999999999999" customHeight="1" x14ac:dyDescent="0.25">
      <c r="A352" s="36" t="s">
        <v>460</v>
      </c>
      <c r="B352" s="37" t="s">
        <v>346</v>
      </c>
      <c r="C352" s="38">
        <v>28.52</v>
      </c>
      <c r="D352" s="38">
        <v>95.066666666666663</v>
      </c>
      <c r="E352" s="39">
        <v>16030</v>
      </c>
      <c r="F352" s="38">
        <v>200.375</v>
      </c>
      <c r="G352" s="36"/>
      <c r="H352" s="35"/>
      <c r="I352" s="35"/>
      <c r="J352" s="48" t="s">
        <v>251</v>
      </c>
    </row>
    <row r="353" spans="1:10" ht="19.899999999999999" customHeight="1" x14ac:dyDescent="0.25">
      <c r="A353" s="36" t="s">
        <v>461</v>
      </c>
      <c r="B353" s="37" t="s">
        <v>359</v>
      </c>
      <c r="C353" s="38">
        <v>29.929569999999998</v>
      </c>
      <c r="D353" s="38">
        <v>99.765233333333327</v>
      </c>
      <c r="E353" s="39">
        <v>13645</v>
      </c>
      <c r="F353" s="38">
        <v>170.5625</v>
      </c>
      <c r="G353" s="36"/>
      <c r="H353" s="35"/>
      <c r="I353" s="35"/>
      <c r="J353" s="48" t="s">
        <v>251</v>
      </c>
    </row>
    <row r="354" spans="1:10" ht="19.899999999999999" customHeight="1" x14ac:dyDescent="0.25">
      <c r="A354" s="36" t="s">
        <v>462</v>
      </c>
      <c r="B354" s="37" t="s">
        <v>347</v>
      </c>
      <c r="C354" s="59">
        <v>24.75</v>
      </c>
      <c r="D354" s="38">
        <v>82.5</v>
      </c>
      <c r="E354" s="39">
        <v>11361</v>
      </c>
      <c r="F354" s="38">
        <v>142.01250000000002</v>
      </c>
      <c r="G354" s="36"/>
      <c r="H354" s="35"/>
      <c r="I354" s="35"/>
      <c r="J354" s="48" t="s">
        <v>251</v>
      </c>
    </row>
    <row r="355" spans="1:10" ht="19.899999999999999" customHeight="1" x14ac:dyDescent="0.25">
      <c r="A355" s="36" t="s">
        <v>463</v>
      </c>
      <c r="B355" s="37" t="s">
        <v>290</v>
      </c>
      <c r="C355" s="38">
        <v>23.25</v>
      </c>
      <c r="D355" s="38">
        <v>77.5</v>
      </c>
      <c r="E355" s="39">
        <v>8916</v>
      </c>
      <c r="F355" s="38">
        <v>111.45</v>
      </c>
      <c r="G355" s="36"/>
      <c r="H355" s="35"/>
      <c r="I355" s="35"/>
      <c r="J355" s="48" t="s">
        <v>251</v>
      </c>
    </row>
    <row r="356" spans="1:10" ht="19.899999999999999" customHeight="1" x14ac:dyDescent="0.25">
      <c r="A356" s="36" t="s">
        <v>464</v>
      </c>
      <c r="B356" s="37" t="s">
        <v>348</v>
      </c>
      <c r="C356" s="38">
        <v>28.89</v>
      </c>
      <c r="D356" s="38">
        <v>96.3</v>
      </c>
      <c r="E356" s="39">
        <v>11917</v>
      </c>
      <c r="F356" s="38">
        <v>148.96250000000001</v>
      </c>
      <c r="G356" s="36"/>
      <c r="H356" s="35"/>
      <c r="I356" s="35"/>
      <c r="J356" s="48" t="s">
        <v>251</v>
      </c>
    </row>
    <row r="357" spans="1:10" s="58" customFormat="1" ht="19.899999999999999" customHeight="1" x14ac:dyDescent="0.25">
      <c r="A357" s="35">
        <v>2</v>
      </c>
      <c r="B357" s="55" t="s">
        <v>455</v>
      </c>
      <c r="C357" s="56"/>
      <c r="D357" s="38"/>
      <c r="E357" s="62"/>
      <c r="F357" s="38"/>
      <c r="G357" s="35"/>
      <c r="H357" s="35"/>
      <c r="I357" s="35"/>
      <c r="J357" s="48" t="s">
        <v>603</v>
      </c>
    </row>
    <row r="358" spans="1:10" ht="19.899999999999999" customHeight="1" x14ac:dyDescent="0.25">
      <c r="A358" s="36"/>
      <c r="B358" s="37" t="s">
        <v>343</v>
      </c>
      <c r="C358" s="59">
        <v>22.73</v>
      </c>
      <c r="D358" s="38">
        <v>75.766666666666666</v>
      </c>
      <c r="E358" s="39">
        <v>22684</v>
      </c>
      <c r="F358" s="38">
        <v>283.55</v>
      </c>
      <c r="G358" s="36"/>
      <c r="H358" s="35"/>
      <c r="I358" s="35"/>
      <c r="J358" s="48" t="s">
        <v>251</v>
      </c>
    </row>
    <row r="359" spans="1:10" ht="19.899999999999999" customHeight="1" x14ac:dyDescent="0.25">
      <c r="A359" s="35" t="s">
        <v>380</v>
      </c>
      <c r="B359" s="49" t="s">
        <v>367</v>
      </c>
      <c r="C359" s="50"/>
      <c r="D359" s="38"/>
      <c r="E359" s="52"/>
      <c r="F359" s="38"/>
      <c r="G359" s="36"/>
      <c r="H359" s="35"/>
      <c r="I359" s="35"/>
      <c r="J359" s="48" t="s">
        <v>603</v>
      </c>
    </row>
    <row r="360" spans="1:10" ht="19.899999999999999" customHeight="1" x14ac:dyDescent="0.25">
      <c r="A360" s="35">
        <v>1</v>
      </c>
      <c r="B360" s="49" t="s">
        <v>444</v>
      </c>
      <c r="C360" s="50"/>
      <c r="D360" s="38"/>
      <c r="E360" s="52"/>
      <c r="F360" s="38"/>
      <c r="G360" s="36"/>
      <c r="H360" s="35"/>
      <c r="I360" s="35"/>
      <c r="J360" s="48" t="s">
        <v>603</v>
      </c>
    </row>
    <row r="361" spans="1:10" ht="19.899999999999999" customHeight="1" x14ac:dyDescent="0.25">
      <c r="A361" s="36" t="s">
        <v>213</v>
      </c>
      <c r="B361" s="37" t="s">
        <v>427</v>
      </c>
      <c r="C361" s="38">
        <v>54.64</v>
      </c>
      <c r="D361" s="38">
        <v>182.13333333333333</v>
      </c>
      <c r="E361" s="39">
        <v>21390</v>
      </c>
      <c r="F361" s="38">
        <v>267.375</v>
      </c>
      <c r="G361" s="36"/>
      <c r="H361" s="35"/>
      <c r="I361" s="35"/>
      <c r="J361" s="48" t="s">
        <v>603</v>
      </c>
    </row>
    <row r="362" spans="1:10" ht="19.899999999999999" customHeight="1" x14ac:dyDescent="0.25">
      <c r="A362" s="36" t="s">
        <v>214</v>
      </c>
      <c r="B362" s="37" t="s">
        <v>428</v>
      </c>
      <c r="C362" s="59">
        <v>51.19</v>
      </c>
      <c r="D362" s="38">
        <v>170.63333333333333</v>
      </c>
      <c r="E362" s="39">
        <v>20650</v>
      </c>
      <c r="F362" s="38">
        <v>258.125</v>
      </c>
      <c r="G362" s="35"/>
      <c r="H362" s="35"/>
      <c r="I362" s="35"/>
      <c r="J362" s="48" t="s">
        <v>603</v>
      </c>
    </row>
    <row r="363" spans="1:10" ht="19.899999999999999" customHeight="1" x14ac:dyDescent="0.25">
      <c r="A363" s="36" t="s">
        <v>215</v>
      </c>
      <c r="B363" s="37" t="s">
        <v>429</v>
      </c>
      <c r="C363" s="38">
        <v>48.17</v>
      </c>
      <c r="D363" s="38">
        <v>160.56666666666669</v>
      </c>
      <c r="E363" s="39">
        <v>19880</v>
      </c>
      <c r="F363" s="38">
        <v>248.5</v>
      </c>
      <c r="G363" s="36"/>
      <c r="H363" s="35"/>
      <c r="I363" s="35"/>
      <c r="J363" s="48" t="s">
        <v>603</v>
      </c>
    </row>
    <row r="364" spans="1:10" ht="19.899999999999999" customHeight="1" x14ac:dyDescent="0.25">
      <c r="A364" s="36" t="s">
        <v>216</v>
      </c>
      <c r="B364" s="37" t="s">
        <v>430</v>
      </c>
      <c r="C364" s="38">
        <v>47.77</v>
      </c>
      <c r="D364" s="38">
        <v>159.23333333333335</v>
      </c>
      <c r="E364" s="39">
        <v>17648</v>
      </c>
      <c r="F364" s="38">
        <v>220.6</v>
      </c>
      <c r="G364" s="36"/>
      <c r="H364" s="35"/>
      <c r="I364" s="35"/>
      <c r="J364" s="48" t="s">
        <v>603</v>
      </c>
    </row>
    <row r="365" spans="1:10" ht="19.899999999999999" customHeight="1" x14ac:dyDescent="0.25">
      <c r="A365" s="36" t="s">
        <v>217</v>
      </c>
      <c r="B365" s="37" t="s">
        <v>431</v>
      </c>
      <c r="C365" s="59">
        <v>44.5</v>
      </c>
      <c r="D365" s="38">
        <v>148.33333333333334</v>
      </c>
      <c r="E365" s="39">
        <v>11433</v>
      </c>
      <c r="F365" s="38">
        <v>142.91249999999999</v>
      </c>
      <c r="G365" s="36"/>
      <c r="H365" s="35"/>
      <c r="I365" s="35"/>
      <c r="J365" s="48" t="s">
        <v>603</v>
      </c>
    </row>
    <row r="366" spans="1:10" ht="19.899999999999999" customHeight="1" x14ac:dyDescent="0.25">
      <c r="A366" s="36" t="s">
        <v>218</v>
      </c>
      <c r="B366" s="37" t="s">
        <v>432</v>
      </c>
      <c r="C366" s="38">
        <v>43.88</v>
      </c>
      <c r="D366" s="38">
        <v>146.26666666666668</v>
      </c>
      <c r="E366" s="39">
        <v>16344</v>
      </c>
      <c r="F366" s="38">
        <v>204.3</v>
      </c>
      <c r="G366" s="36"/>
      <c r="H366" s="35"/>
      <c r="I366" s="35"/>
      <c r="J366" s="48" t="s">
        <v>603</v>
      </c>
    </row>
    <row r="367" spans="1:10" ht="19.899999999999999" customHeight="1" x14ac:dyDescent="0.25">
      <c r="A367" s="36" t="s">
        <v>219</v>
      </c>
      <c r="B367" s="37" t="s">
        <v>433</v>
      </c>
      <c r="C367" s="38">
        <v>37.950000000000003</v>
      </c>
      <c r="D367" s="38">
        <v>126.50000000000001</v>
      </c>
      <c r="E367" s="39">
        <v>14635</v>
      </c>
      <c r="F367" s="38">
        <v>182.9375</v>
      </c>
      <c r="G367" s="36"/>
      <c r="H367" s="35"/>
      <c r="I367" s="35"/>
      <c r="J367" s="48" t="s">
        <v>603</v>
      </c>
    </row>
    <row r="368" spans="1:10" ht="19.899999999999999" customHeight="1" x14ac:dyDescent="0.25">
      <c r="A368" s="36" t="s">
        <v>220</v>
      </c>
      <c r="B368" s="37" t="s">
        <v>434</v>
      </c>
      <c r="C368" s="59">
        <v>36.1</v>
      </c>
      <c r="D368" s="38">
        <v>120.33333333333334</v>
      </c>
      <c r="E368" s="39">
        <v>21481</v>
      </c>
      <c r="F368" s="38">
        <v>268.51250000000005</v>
      </c>
      <c r="G368" s="36"/>
      <c r="H368" s="35"/>
      <c r="I368" s="35"/>
      <c r="J368" s="48" t="s">
        <v>603</v>
      </c>
    </row>
    <row r="369" spans="1:10" ht="19.899999999999999" customHeight="1" x14ac:dyDescent="0.25">
      <c r="A369" s="36" t="s">
        <v>221</v>
      </c>
      <c r="B369" s="37" t="s">
        <v>435</v>
      </c>
      <c r="C369" s="38">
        <v>26.12</v>
      </c>
      <c r="D369" s="38">
        <v>87.066666666666663</v>
      </c>
      <c r="E369" s="39">
        <v>10864</v>
      </c>
      <c r="F369" s="38">
        <v>135.80000000000001</v>
      </c>
      <c r="G369" s="36"/>
      <c r="H369" s="35"/>
      <c r="I369" s="35"/>
      <c r="J369" s="48" t="s">
        <v>251</v>
      </c>
    </row>
    <row r="370" spans="1:10" ht="19.899999999999999" customHeight="1" x14ac:dyDescent="0.25">
      <c r="A370" s="36" t="s">
        <v>456</v>
      </c>
      <c r="B370" s="37" t="s">
        <v>436</v>
      </c>
      <c r="C370" s="38">
        <v>27.48</v>
      </c>
      <c r="D370" s="38">
        <v>91.600000000000009</v>
      </c>
      <c r="E370" s="39">
        <v>9082</v>
      </c>
      <c r="F370" s="38">
        <v>113.52500000000001</v>
      </c>
      <c r="G370" s="36"/>
      <c r="H370" s="35"/>
      <c r="I370" s="35"/>
      <c r="J370" s="48" t="s">
        <v>251</v>
      </c>
    </row>
    <row r="371" spans="1:10" s="58" customFormat="1" ht="19.899999999999999" customHeight="1" x14ac:dyDescent="0.25">
      <c r="A371" s="35">
        <v>2</v>
      </c>
      <c r="B371" s="55" t="s">
        <v>455</v>
      </c>
      <c r="C371" s="56"/>
      <c r="D371" s="38"/>
      <c r="E371" s="62"/>
      <c r="F371" s="38"/>
      <c r="G371" s="35"/>
      <c r="H371" s="35"/>
      <c r="I371" s="35"/>
      <c r="J371" s="48" t="s">
        <v>603</v>
      </c>
    </row>
    <row r="372" spans="1:10" ht="19.899999999999999" customHeight="1" x14ac:dyDescent="0.25">
      <c r="A372" s="36"/>
      <c r="B372" s="37" t="s">
        <v>365</v>
      </c>
      <c r="C372" s="59">
        <v>21.7</v>
      </c>
      <c r="D372" s="38">
        <v>72.333333333333329</v>
      </c>
      <c r="E372" s="39">
        <v>12350</v>
      </c>
      <c r="F372" s="38">
        <v>154.375</v>
      </c>
      <c r="G372" s="36"/>
      <c r="H372" s="35"/>
      <c r="I372" s="35"/>
      <c r="J372" s="48" t="s">
        <v>251</v>
      </c>
    </row>
    <row r="373" spans="1:10" ht="19.899999999999999" customHeight="1" x14ac:dyDescent="0.25">
      <c r="A373" s="35" t="s">
        <v>394</v>
      </c>
      <c r="B373" s="49" t="s">
        <v>437</v>
      </c>
      <c r="C373" s="50"/>
      <c r="D373" s="38"/>
      <c r="E373" s="52"/>
      <c r="F373" s="38"/>
      <c r="G373" s="36"/>
      <c r="H373" s="35"/>
      <c r="I373" s="35"/>
      <c r="J373" s="48" t="s">
        <v>603</v>
      </c>
    </row>
    <row r="374" spans="1:10" ht="19.899999999999999" customHeight="1" x14ac:dyDescent="0.25">
      <c r="A374" s="35">
        <v>1</v>
      </c>
      <c r="B374" s="49" t="s">
        <v>444</v>
      </c>
      <c r="C374" s="50"/>
      <c r="D374" s="38"/>
      <c r="E374" s="52"/>
      <c r="F374" s="38"/>
      <c r="G374" s="36"/>
      <c r="H374" s="35"/>
      <c r="I374" s="35"/>
      <c r="J374" s="48" t="s">
        <v>603</v>
      </c>
    </row>
    <row r="375" spans="1:10" ht="19.899999999999999" customHeight="1" x14ac:dyDescent="0.25">
      <c r="A375" s="36" t="s">
        <v>213</v>
      </c>
      <c r="B375" s="37" t="s">
        <v>409</v>
      </c>
      <c r="C375" s="59">
        <v>87.39</v>
      </c>
      <c r="D375" s="38">
        <v>291.29999999999995</v>
      </c>
      <c r="E375" s="39">
        <v>18805</v>
      </c>
      <c r="F375" s="38">
        <v>235.0625</v>
      </c>
      <c r="G375" s="36"/>
      <c r="H375" s="35"/>
      <c r="I375" s="36"/>
      <c r="J375" s="48" t="s">
        <v>603</v>
      </c>
    </row>
    <row r="376" spans="1:10" ht="19.899999999999999" customHeight="1" x14ac:dyDescent="0.25">
      <c r="A376" s="36" t="s">
        <v>214</v>
      </c>
      <c r="B376" s="37" t="s">
        <v>403</v>
      </c>
      <c r="C376" s="38">
        <v>84.12</v>
      </c>
      <c r="D376" s="38">
        <v>280.40000000000003</v>
      </c>
      <c r="E376" s="39">
        <v>21986</v>
      </c>
      <c r="F376" s="38">
        <v>274.82499999999999</v>
      </c>
      <c r="G376" s="36"/>
      <c r="H376" s="35"/>
      <c r="I376" s="36"/>
      <c r="J376" s="48" t="s">
        <v>603</v>
      </c>
    </row>
    <row r="377" spans="1:10" ht="19.899999999999999" customHeight="1" x14ac:dyDescent="0.25">
      <c r="A377" s="36" t="s">
        <v>215</v>
      </c>
      <c r="B377" s="37" t="s">
        <v>406</v>
      </c>
      <c r="C377" s="64">
        <v>51.6</v>
      </c>
      <c r="D377" s="38">
        <v>172</v>
      </c>
      <c r="E377" s="39">
        <v>16678</v>
      </c>
      <c r="F377" s="38">
        <v>208.47500000000002</v>
      </c>
      <c r="G377" s="36"/>
      <c r="H377" s="35"/>
      <c r="I377" s="35"/>
      <c r="J377" s="48" t="s">
        <v>603</v>
      </c>
    </row>
    <row r="378" spans="1:10" ht="19.899999999999999" customHeight="1" x14ac:dyDescent="0.25">
      <c r="A378" s="36" t="s">
        <v>216</v>
      </c>
      <c r="B378" s="37" t="s">
        <v>404</v>
      </c>
      <c r="C378" s="38">
        <v>45.65</v>
      </c>
      <c r="D378" s="38">
        <v>152.16666666666669</v>
      </c>
      <c r="E378" s="39">
        <v>13562</v>
      </c>
      <c r="F378" s="38">
        <v>169.52500000000001</v>
      </c>
      <c r="G378" s="36"/>
      <c r="H378" s="35"/>
      <c r="I378" s="36"/>
      <c r="J378" s="48" t="s">
        <v>603</v>
      </c>
    </row>
    <row r="379" spans="1:10" ht="19.899999999999999" customHeight="1" x14ac:dyDescent="0.25">
      <c r="A379" s="36" t="s">
        <v>217</v>
      </c>
      <c r="B379" s="37" t="s">
        <v>407</v>
      </c>
      <c r="C379" s="38">
        <v>43.86</v>
      </c>
      <c r="D379" s="38">
        <v>146.19999999999999</v>
      </c>
      <c r="E379" s="39">
        <v>13833</v>
      </c>
      <c r="F379" s="38">
        <v>172.91249999999999</v>
      </c>
      <c r="G379" s="36"/>
      <c r="H379" s="35"/>
      <c r="I379" s="35"/>
      <c r="J379" s="48" t="s">
        <v>603</v>
      </c>
    </row>
    <row r="380" spans="1:10" ht="19.899999999999999" customHeight="1" x14ac:dyDescent="0.25">
      <c r="A380" s="36" t="s">
        <v>218</v>
      </c>
      <c r="B380" s="37" t="s">
        <v>410</v>
      </c>
      <c r="C380" s="59">
        <v>30.17</v>
      </c>
      <c r="D380" s="38">
        <v>100.56666666666668</v>
      </c>
      <c r="E380" s="39">
        <v>7362</v>
      </c>
      <c r="F380" s="38">
        <v>92.025000000000006</v>
      </c>
      <c r="G380" s="36"/>
      <c r="H380" s="35"/>
      <c r="I380" s="35"/>
      <c r="J380" s="48" t="s">
        <v>251</v>
      </c>
    </row>
    <row r="381" spans="1:10" ht="19.899999999999999" customHeight="1" x14ac:dyDescent="0.25">
      <c r="A381" s="36" t="s">
        <v>219</v>
      </c>
      <c r="B381" s="37" t="s">
        <v>405</v>
      </c>
      <c r="C381" s="38">
        <v>29.92</v>
      </c>
      <c r="D381" s="38">
        <v>99.733333333333334</v>
      </c>
      <c r="E381" s="39">
        <v>8027</v>
      </c>
      <c r="F381" s="38">
        <v>100.33749999999999</v>
      </c>
      <c r="G381" s="36"/>
      <c r="H381" s="35"/>
      <c r="I381" s="35"/>
      <c r="J381" s="48" t="s">
        <v>251</v>
      </c>
    </row>
    <row r="382" spans="1:10" s="58" customFormat="1" ht="19.899999999999999" customHeight="1" x14ac:dyDescent="0.25">
      <c r="A382" s="35">
        <v>2</v>
      </c>
      <c r="B382" s="55" t="s">
        <v>455</v>
      </c>
      <c r="C382" s="56"/>
      <c r="D382" s="38"/>
      <c r="E382" s="62"/>
      <c r="F382" s="38"/>
      <c r="G382" s="35"/>
      <c r="H382" s="35"/>
      <c r="I382" s="35"/>
      <c r="J382" s="48" t="s">
        <v>603</v>
      </c>
    </row>
    <row r="383" spans="1:10" ht="19.899999999999999" customHeight="1" x14ac:dyDescent="0.25">
      <c r="A383" s="36"/>
      <c r="B383" s="37" t="s">
        <v>408</v>
      </c>
      <c r="C383" s="38">
        <v>21.74</v>
      </c>
      <c r="D383" s="38">
        <v>72.466666666666654</v>
      </c>
      <c r="E383" s="39">
        <v>17090</v>
      </c>
      <c r="F383" s="38">
        <v>213.625</v>
      </c>
      <c r="G383" s="36"/>
      <c r="H383" s="36"/>
      <c r="I383" s="36"/>
      <c r="J383" s="48" t="s">
        <v>251</v>
      </c>
    </row>
    <row r="384" spans="1:10" ht="19.899999999999999" customHeight="1" x14ac:dyDescent="0.25">
      <c r="A384" s="35" t="s">
        <v>402</v>
      </c>
      <c r="B384" s="49" t="s">
        <v>438</v>
      </c>
      <c r="C384" s="50"/>
      <c r="D384" s="38"/>
      <c r="E384" s="52"/>
      <c r="F384" s="38"/>
      <c r="G384" s="36"/>
      <c r="H384" s="36"/>
      <c r="I384" s="36"/>
      <c r="J384" s="48" t="s">
        <v>603</v>
      </c>
    </row>
    <row r="385" spans="1:10" ht="19.899999999999999" customHeight="1" x14ac:dyDescent="0.25">
      <c r="A385" s="35">
        <v>1</v>
      </c>
      <c r="B385" s="49" t="s">
        <v>444</v>
      </c>
      <c r="C385" s="50"/>
      <c r="D385" s="38"/>
      <c r="E385" s="52"/>
      <c r="F385" s="38"/>
      <c r="G385" s="36"/>
      <c r="H385" s="36"/>
      <c r="I385" s="36"/>
      <c r="J385" s="48" t="s">
        <v>603</v>
      </c>
    </row>
    <row r="386" spans="1:10" ht="19.899999999999999" customHeight="1" x14ac:dyDescent="0.25">
      <c r="A386" s="36">
        <v>1</v>
      </c>
      <c r="B386" s="37" t="s">
        <v>400</v>
      </c>
      <c r="C386" s="59">
        <v>152.71</v>
      </c>
      <c r="D386" s="38">
        <v>509.03333333333336</v>
      </c>
      <c r="E386" s="39">
        <v>29519</v>
      </c>
      <c r="F386" s="38">
        <v>368.98749999999995</v>
      </c>
      <c r="G386" s="36"/>
      <c r="H386" s="36"/>
      <c r="I386" s="36"/>
      <c r="J386" s="48" t="s">
        <v>603</v>
      </c>
    </row>
    <row r="387" spans="1:10" ht="19.899999999999999" customHeight="1" x14ac:dyDescent="0.25">
      <c r="A387" s="36">
        <v>2</v>
      </c>
      <c r="B387" s="37" t="s">
        <v>399</v>
      </c>
      <c r="C387" s="38">
        <v>133.76</v>
      </c>
      <c r="D387" s="38">
        <v>445.86666666666667</v>
      </c>
      <c r="E387" s="39">
        <v>16727</v>
      </c>
      <c r="F387" s="38">
        <v>209.08750000000001</v>
      </c>
      <c r="G387" s="36"/>
      <c r="H387" s="42"/>
      <c r="I387" s="36"/>
      <c r="J387" s="48" t="s">
        <v>603</v>
      </c>
    </row>
    <row r="388" spans="1:10" ht="19.899999999999999" customHeight="1" x14ac:dyDescent="0.25">
      <c r="A388" s="36">
        <v>3</v>
      </c>
      <c r="B388" s="37" t="s">
        <v>396</v>
      </c>
      <c r="C388" s="59">
        <v>44.96</v>
      </c>
      <c r="D388" s="38">
        <v>149.86666666666665</v>
      </c>
      <c r="E388" s="39">
        <v>15855</v>
      </c>
      <c r="F388" s="38">
        <v>198.1875</v>
      </c>
      <c r="G388" s="36"/>
      <c r="H388" s="36"/>
      <c r="I388" s="36"/>
      <c r="J388" s="48" t="s">
        <v>603</v>
      </c>
    </row>
    <row r="389" spans="1:10" ht="19.899999999999999" customHeight="1" x14ac:dyDescent="0.25">
      <c r="A389" s="36">
        <v>4</v>
      </c>
      <c r="B389" s="37" t="s">
        <v>397</v>
      </c>
      <c r="C389" s="38">
        <v>38.31</v>
      </c>
      <c r="D389" s="38">
        <v>127.70000000000002</v>
      </c>
      <c r="E389" s="39">
        <v>14680</v>
      </c>
      <c r="F389" s="38">
        <v>183.5</v>
      </c>
      <c r="G389" s="36"/>
      <c r="H389" s="36"/>
      <c r="I389" s="36"/>
      <c r="J389" s="48" t="s">
        <v>603</v>
      </c>
    </row>
    <row r="390" spans="1:10" ht="19.899999999999999" customHeight="1" x14ac:dyDescent="0.25">
      <c r="A390" s="36">
        <v>5</v>
      </c>
      <c r="B390" s="37" t="s">
        <v>395</v>
      </c>
      <c r="C390" s="38">
        <v>29.92</v>
      </c>
      <c r="D390" s="38">
        <v>99.733333333333334</v>
      </c>
      <c r="E390" s="39">
        <v>10031</v>
      </c>
      <c r="F390" s="38">
        <v>125.3875</v>
      </c>
      <c r="G390" s="36"/>
      <c r="H390" s="36"/>
      <c r="I390" s="36"/>
      <c r="J390" s="48" t="s">
        <v>251</v>
      </c>
    </row>
    <row r="391" spans="1:10" ht="19.899999999999999" customHeight="1" x14ac:dyDescent="0.25">
      <c r="A391" s="36">
        <v>6</v>
      </c>
      <c r="B391" s="37" t="s">
        <v>398</v>
      </c>
      <c r="C391" s="59">
        <v>33.04</v>
      </c>
      <c r="D391" s="38">
        <v>110.13333333333333</v>
      </c>
      <c r="E391" s="39">
        <v>11085</v>
      </c>
      <c r="F391" s="38">
        <v>138.5625</v>
      </c>
      <c r="G391" s="36"/>
      <c r="H391" s="36"/>
      <c r="I391" s="36"/>
      <c r="J391" s="48" t="s">
        <v>603</v>
      </c>
    </row>
    <row r="392" spans="1:10" ht="8.4499999999999993" customHeight="1" x14ac:dyDescent="0.25"/>
    <row r="393" spans="1:10" ht="102" customHeight="1" x14ac:dyDescent="0.25">
      <c r="A393" s="242"/>
      <c r="B393" s="242"/>
      <c r="C393" s="242"/>
      <c r="D393" s="242"/>
      <c r="E393" s="242"/>
      <c r="F393" s="242"/>
      <c r="G393" s="242"/>
      <c r="H393" s="242"/>
      <c r="I393" s="242"/>
      <c r="J393" s="242"/>
    </row>
    <row r="394" spans="1:10" ht="23.1" customHeight="1" x14ac:dyDescent="0.25">
      <c r="A394" s="65"/>
      <c r="B394" s="65"/>
      <c r="C394" s="65"/>
      <c r="D394" s="65"/>
      <c r="E394" s="65"/>
      <c r="F394" s="65"/>
      <c r="G394" s="65"/>
      <c r="H394" s="65"/>
      <c r="I394" s="65"/>
    </row>
    <row r="395" spans="1:10" ht="23.1" customHeight="1" x14ac:dyDescent="0.25">
      <c r="A395" s="65"/>
      <c r="B395" s="65"/>
      <c r="C395" s="65"/>
      <c r="D395" s="65"/>
      <c r="E395" s="65"/>
      <c r="F395" s="65"/>
      <c r="G395" s="65"/>
      <c r="H395" s="65"/>
      <c r="I395" s="65"/>
    </row>
  </sheetData>
  <autoFilter ref="A5:J8">
    <filterColumn colId="2" showButton="0"/>
    <filterColumn colId="4" showButton="0"/>
  </autoFilter>
  <mergeCells count="17">
    <mergeCell ref="A393:J393"/>
    <mergeCell ref="J5:J8"/>
    <mergeCell ref="B5:B8"/>
    <mergeCell ref="C5:D6"/>
    <mergeCell ref="E5:F6"/>
    <mergeCell ref="G5:G8"/>
    <mergeCell ref="H5:H8"/>
    <mergeCell ref="I5:I8"/>
    <mergeCell ref="C7:C8"/>
    <mergeCell ref="A1:J1"/>
    <mergeCell ref="D7:D8"/>
    <mergeCell ref="E7:E8"/>
    <mergeCell ref="F7:F8"/>
    <mergeCell ref="A2:I2"/>
    <mergeCell ref="A3:I3"/>
    <mergeCell ref="B4:I4"/>
    <mergeCell ref="A5:A8"/>
  </mergeCells>
  <phoneticPr fontId="15" type="noConversion"/>
  <printOptions horizontalCentered="1"/>
  <pageMargins left="0.31496062992125984" right="0.31496062992125984" top="0.9448818897637796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W30"/>
  <sheetViews>
    <sheetView topLeftCell="A13" workbookViewId="0">
      <selection activeCell="A26" sqref="A26:I26"/>
    </sheetView>
  </sheetViews>
  <sheetFormatPr defaultRowHeight="15" x14ac:dyDescent="0.25"/>
  <cols>
    <col min="1" max="1" width="6.5703125" customWidth="1"/>
    <col min="2" max="2" width="25.7109375" customWidth="1"/>
    <col min="3" max="3" width="11.28515625" customWidth="1"/>
    <col min="4" max="4" width="9.5703125" customWidth="1"/>
    <col min="5" max="5" width="11.28515625" customWidth="1"/>
    <col min="6" max="6" width="9" customWidth="1"/>
    <col min="7" max="7" width="12.85546875" customWidth="1"/>
    <col min="8" max="8" width="10.28515625" customWidth="1"/>
    <col min="9" max="9" width="11.140625" customWidth="1"/>
  </cols>
  <sheetData>
    <row r="1" spans="1:231" ht="16.5" x14ac:dyDescent="0.25">
      <c r="A1" s="253" t="s">
        <v>577</v>
      </c>
      <c r="B1" s="253"/>
      <c r="C1" s="253"/>
      <c r="D1" s="253"/>
      <c r="E1" s="253"/>
      <c r="F1" s="253"/>
      <c r="G1" s="253"/>
      <c r="H1" s="253"/>
      <c r="I1" s="253"/>
    </row>
    <row r="2" spans="1:231" ht="22.15" customHeight="1" x14ac:dyDescent="0.25">
      <c r="A2" s="255" t="s">
        <v>578</v>
      </c>
      <c r="B2" s="253"/>
      <c r="C2" s="253"/>
      <c r="D2" s="253"/>
      <c r="E2" s="253"/>
      <c r="F2" s="253"/>
      <c r="G2" s="253"/>
      <c r="H2" s="253"/>
      <c r="I2" s="253"/>
    </row>
    <row r="3" spans="1:231" ht="19.5" customHeight="1" x14ac:dyDescent="0.25">
      <c r="A3" s="256" t="s">
        <v>575</v>
      </c>
      <c r="B3" s="256"/>
      <c r="C3" s="256"/>
      <c r="D3" s="256"/>
      <c r="E3" s="256"/>
      <c r="F3" s="256"/>
      <c r="G3" s="256"/>
      <c r="H3" s="256"/>
      <c r="I3" s="256"/>
    </row>
    <row r="4" spans="1:231" ht="9" customHeight="1" x14ac:dyDescent="0.25">
      <c r="A4" s="2"/>
      <c r="B4" s="257"/>
      <c r="C4" s="257"/>
      <c r="D4" s="257"/>
      <c r="E4" s="257"/>
      <c r="F4" s="257"/>
      <c r="G4" s="257"/>
      <c r="H4" s="257"/>
      <c r="I4" s="257"/>
    </row>
    <row r="5" spans="1:231" ht="23.1" customHeight="1" x14ac:dyDescent="0.25">
      <c r="A5" s="250" t="s">
        <v>10</v>
      </c>
      <c r="B5" s="250" t="s">
        <v>9</v>
      </c>
      <c r="C5" s="258" t="s">
        <v>211</v>
      </c>
      <c r="D5" s="259"/>
      <c r="E5" s="262" t="s">
        <v>3</v>
      </c>
      <c r="F5" s="259"/>
      <c r="G5" s="250" t="s">
        <v>0</v>
      </c>
      <c r="H5" s="250" t="s">
        <v>1</v>
      </c>
      <c r="I5" s="250" t="s">
        <v>208</v>
      </c>
    </row>
    <row r="6" spans="1:231" ht="13.9" customHeight="1" x14ac:dyDescent="0.25">
      <c r="A6" s="251"/>
      <c r="B6" s="251"/>
      <c r="C6" s="260"/>
      <c r="D6" s="261"/>
      <c r="E6" s="263"/>
      <c r="F6" s="261"/>
      <c r="G6" s="251"/>
      <c r="H6" s="251"/>
      <c r="I6" s="251"/>
    </row>
    <row r="7" spans="1:231" ht="35.25" customHeight="1" x14ac:dyDescent="0.25">
      <c r="A7" s="251"/>
      <c r="B7" s="251"/>
      <c r="C7" s="250" t="s">
        <v>14</v>
      </c>
      <c r="D7" s="250" t="s">
        <v>5</v>
      </c>
      <c r="E7" s="250" t="s">
        <v>13</v>
      </c>
      <c r="F7" s="250" t="s">
        <v>5</v>
      </c>
      <c r="G7" s="251"/>
      <c r="H7" s="251"/>
      <c r="I7" s="251"/>
    </row>
    <row r="8" spans="1:231" ht="24.75" customHeight="1" x14ac:dyDescent="0.25">
      <c r="A8" s="252"/>
      <c r="B8" s="252"/>
      <c r="C8" s="252"/>
      <c r="D8" s="252"/>
      <c r="E8" s="252"/>
      <c r="F8" s="252"/>
      <c r="G8" s="252"/>
      <c r="H8" s="252"/>
      <c r="I8" s="252"/>
    </row>
    <row r="9" spans="1:231" ht="23.1" customHeight="1" x14ac:dyDescent="0.25">
      <c r="A9" s="4"/>
      <c r="B9" s="4">
        <v>1</v>
      </c>
      <c r="C9" s="4">
        <v>2</v>
      </c>
      <c r="D9" s="4">
        <v>3</v>
      </c>
      <c r="E9" s="4">
        <v>4</v>
      </c>
      <c r="F9" s="4">
        <v>5</v>
      </c>
      <c r="G9" s="4">
        <v>6</v>
      </c>
      <c r="H9" s="4">
        <v>7</v>
      </c>
      <c r="I9" s="4">
        <v>8</v>
      </c>
    </row>
    <row r="10" spans="1:231" s="153" customFormat="1" ht="16.5" x14ac:dyDescent="0.25">
      <c r="A10" s="101"/>
      <c r="B10" s="102" t="s">
        <v>584</v>
      </c>
      <c r="C10" s="103"/>
      <c r="D10" s="104"/>
      <c r="E10" s="104"/>
      <c r="F10" s="105"/>
      <c r="G10" s="150"/>
      <c r="H10" s="150"/>
      <c r="I10" s="150"/>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c r="ER10" s="151"/>
      <c r="ES10" s="151"/>
      <c r="ET10" s="151"/>
      <c r="EU10" s="151"/>
      <c r="EV10" s="151"/>
      <c r="EW10" s="151"/>
      <c r="EX10" s="151"/>
      <c r="EY10" s="151"/>
      <c r="EZ10" s="151"/>
      <c r="FA10" s="151"/>
      <c r="FB10" s="151"/>
      <c r="FC10" s="151"/>
      <c r="FD10" s="151"/>
      <c r="FE10" s="151"/>
      <c r="FF10" s="151"/>
      <c r="FG10" s="151"/>
      <c r="FH10" s="151"/>
      <c r="FI10" s="151"/>
      <c r="FJ10" s="151"/>
      <c r="FK10" s="151"/>
      <c r="FL10" s="151"/>
      <c r="FM10" s="151"/>
      <c r="FN10" s="151"/>
      <c r="FO10" s="151"/>
      <c r="FP10" s="151"/>
      <c r="FQ10" s="151"/>
      <c r="FR10" s="151"/>
      <c r="FS10" s="151"/>
      <c r="FT10" s="151"/>
      <c r="FU10" s="151"/>
      <c r="FV10" s="151"/>
      <c r="FW10" s="151"/>
      <c r="FX10" s="151"/>
      <c r="FY10" s="151"/>
      <c r="FZ10" s="151"/>
      <c r="GA10" s="151"/>
      <c r="GB10" s="151"/>
      <c r="GC10" s="151"/>
      <c r="GD10" s="151"/>
      <c r="GE10" s="151"/>
      <c r="GF10" s="151"/>
      <c r="GG10" s="151"/>
      <c r="GH10" s="151"/>
      <c r="GI10" s="151"/>
      <c r="GJ10" s="151"/>
      <c r="GK10" s="151"/>
      <c r="GL10" s="151"/>
      <c r="GM10" s="151"/>
      <c r="GN10" s="151"/>
      <c r="GO10" s="151"/>
      <c r="GP10" s="151"/>
      <c r="GQ10" s="151"/>
      <c r="GR10" s="151"/>
      <c r="GS10" s="151"/>
      <c r="GT10" s="151"/>
      <c r="GU10" s="151"/>
      <c r="GV10" s="151"/>
      <c r="GW10" s="151"/>
      <c r="GX10" s="151"/>
      <c r="GY10" s="151"/>
      <c r="GZ10" s="151"/>
      <c r="HA10" s="151"/>
      <c r="HB10" s="151"/>
      <c r="HC10" s="151"/>
      <c r="HD10" s="151"/>
      <c r="HE10" s="151"/>
      <c r="HF10" s="151"/>
      <c r="HG10" s="151"/>
      <c r="HH10" s="151"/>
      <c r="HI10" s="151"/>
      <c r="HJ10" s="151"/>
      <c r="HK10" s="151"/>
      <c r="HL10" s="151"/>
      <c r="HM10" s="151"/>
      <c r="HN10" s="151"/>
      <c r="HO10" s="151"/>
      <c r="HP10" s="151"/>
      <c r="HQ10" s="151"/>
      <c r="HR10" s="151"/>
      <c r="HS10" s="151"/>
      <c r="HT10" s="151"/>
      <c r="HU10" s="151"/>
      <c r="HV10" s="151"/>
      <c r="HW10" s="152"/>
    </row>
    <row r="11" spans="1:231" s="156" customFormat="1" ht="16.5" x14ac:dyDescent="0.25">
      <c r="A11" s="101" t="s">
        <v>6</v>
      </c>
      <c r="B11" s="116" t="s">
        <v>585</v>
      </c>
      <c r="C11" s="103"/>
      <c r="D11" s="105"/>
      <c r="E11" s="104"/>
      <c r="F11" s="112"/>
      <c r="G11" s="154"/>
      <c r="H11" s="114"/>
      <c r="I11" s="105"/>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1"/>
      <c r="FZ11" s="151"/>
      <c r="GA11" s="151"/>
      <c r="GB11" s="151"/>
      <c r="GC11" s="151"/>
      <c r="GD11" s="151"/>
      <c r="GE11" s="151"/>
      <c r="GF11" s="151"/>
      <c r="GG11" s="151"/>
      <c r="GH11" s="151"/>
      <c r="GI11" s="151"/>
      <c r="GJ11" s="151"/>
      <c r="GK11" s="151"/>
      <c r="GL11" s="151"/>
      <c r="GM11" s="151"/>
      <c r="GN11" s="151"/>
      <c r="GO11" s="151"/>
      <c r="GP11" s="151"/>
      <c r="GQ11" s="151"/>
      <c r="GR11" s="151"/>
      <c r="GS11" s="151"/>
      <c r="GT11" s="151"/>
      <c r="GU11" s="151"/>
      <c r="GV11" s="151"/>
      <c r="GW11" s="151"/>
      <c r="GX11" s="151"/>
      <c r="GY11" s="151"/>
      <c r="GZ11" s="151"/>
      <c r="HA11" s="151"/>
      <c r="HB11" s="151"/>
      <c r="HC11" s="151"/>
      <c r="HD11" s="151"/>
      <c r="HE11" s="151"/>
      <c r="HF11" s="151"/>
      <c r="HG11" s="151"/>
      <c r="HH11" s="151"/>
      <c r="HI11" s="151"/>
      <c r="HJ11" s="151"/>
      <c r="HK11" s="151"/>
      <c r="HL11" s="151"/>
      <c r="HM11" s="151"/>
      <c r="HN11" s="151"/>
      <c r="HO11" s="151"/>
      <c r="HP11" s="151"/>
      <c r="HQ11" s="151"/>
      <c r="HR11" s="151"/>
      <c r="HS11" s="151"/>
      <c r="HT11" s="151"/>
      <c r="HU11" s="151"/>
      <c r="HV11" s="151"/>
      <c r="HW11" s="155"/>
    </row>
    <row r="12" spans="1:231" s="110" customFormat="1" ht="21.75" customHeight="1" x14ac:dyDescent="0.25">
      <c r="A12" s="115">
        <v>1</v>
      </c>
      <c r="B12" s="116" t="s">
        <v>750</v>
      </c>
      <c r="C12" s="103"/>
      <c r="D12" s="103"/>
      <c r="E12" s="104"/>
      <c r="F12" s="103"/>
      <c r="G12" s="157"/>
      <c r="H12" s="118"/>
      <c r="I12" s="119"/>
      <c r="J12" s="151"/>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9"/>
    </row>
    <row r="13" spans="1:231" s="110" customFormat="1" ht="21" customHeight="1" x14ac:dyDescent="0.25">
      <c r="A13" s="141" t="s">
        <v>213</v>
      </c>
      <c r="B13" s="137" t="s">
        <v>587</v>
      </c>
      <c r="C13" s="158">
        <v>19.649999999999999</v>
      </c>
      <c r="D13" s="159">
        <v>65.499999999999986</v>
      </c>
      <c r="E13" s="160">
        <v>26727</v>
      </c>
      <c r="F13" s="159">
        <v>334.08749999999998</v>
      </c>
      <c r="G13" s="157"/>
      <c r="H13" s="118"/>
      <c r="I13" s="129" t="s">
        <v>205</v>
      </c>
      <c r="J13" s="151"/>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9"/>
    </row>
    <row r="14" spans="1:231" s="110" customFormat="1" ht="21.75" customHeight="1" x14ac:dyDescent="0.25">
      <c r="A14" s="115">
        <v>2</v>
      </c>
      <c r="B14" s="116" t="s">
        <v>589</v>
      </c>
      <c r="C14" s="103">
        <v>0</v>
      </c>
      <c r="D14" s="104"/>
      <c r="E14" s="104">
        <v>0</v>
      </c>
      <c r="F14" s="112"/>
      <c r="G14" s="103"/>
      <c r="H14" s="114"/>
      <c r="I14" s="104"/>
      <c r="J14" s="151"/>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9"/>
    </row>
    <row r="15" spans="1:231" s="110" customFormat="1" ht="25.5" customHeight="1" x14ac:dyDescent="0.25">
      <c r="A15" s="141"/>
      <c r="B15" s="128" t="s">
        <v>626</v>
      </c>
      <c r="C15" s="158"/>
      <c r="D15" s="159"/>
      <c r="E15" s="160"/>
      <c r="F15" s="159"/>
      <c r="G15" s="103"/>
      <c r="H15" s="114"/>
      <c r="I15" s="104"/>
      <c r="J15" s="151"/>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9"/>
    </row>
    <row r="16" spans="1:231" ht="18.75" customHeight="1" x14ac:dyDescent="0.25">
      <c r="A16" s="4"/>
      <c r="B16" s="69" t="s">
        <v>413</v>
      </c>
      <c r="C16" s="4"/>
      <c r="D16" s="4"/>
      <c r="E16" s="4"/>
      <c r="F16" s="4"/>
      <c r="G16" s="4"/>
      <c r="H16" s="4"/>
      <c r="I16" s="4"/>
    </row>
    <row r="17" spans="1:11" ht="19.899999999999999" customHeight="1" x14ac:dyDescent="0.25">
      <c r="A17" s="3" t="s">
        <v>6</v>
      </c>
      <c r="B17" s="16" t="s">
        <v>415</v>
      </c>
      <c r="C17" s="23"/>
      <c r="D17" s="9"/>
      <c r="E17" s="10"/>
      <c r="F17" s="9"/>
      <c r="G17" s="4"/>
      <c r="H17" s="4"/>
      <c r="I17" s="4"/>
    </row>
    <row r="18" spans="1:11" ht="19.899999999999999" customHeight="1" x14ac:dyDescent="0.25">
      <c r="A18" s="4">
        <v>1</v>
      </c>
      <c r="B18" s="11" t="s">
        <v>439</v>
      </c>
      <c r="C18" s="23">
        <f>'Phu luc 2.1'!C223</f>
        <v>2.54</v>
      </c>
      <c r="D18" s="9">
        <f>'Phu luc 2.1'!D223</f>
        <v>42.333333333333336</v>
      </c>
      <c r="E18" s="10">
        <f>'Phu luc 2.1'!E223</f>
        <v>1872</v>
      </c>
      <c r="F18" s="9">
        <f>'Phu luc 2.1'!F223</f>
        <v>117</v>
      </c>
      <c r="G18" s="4"/>
      <c r="H18" s="4" t="s">
        <v>251</v>
      </c>
      <c r="I18" s="4"/>
    </row>
    <row r="19" spans="1:11" ht="19.899999999999999" customHeight="1" x14ac:dyDescent="0.25">
      <c r="A19" s="3" t="s">
        <v>7</v>
      </c>
      <c r="B19" s="12" t="s">
        <v>416</v>
      </c>
      <c r="C19" s="22"/>
      <c r="D19" s="14"/>
      <c r="E19" s="13"/>
      <c r="F19" s="14"/>
      <c r="G19" s="4"/>
      <c r="H19" s="3"/>
      <c r="I19" s="3"/>
    </row>
    <row r="20" spans="1:11" ht="19.899999999999999" customHeight="1" x14ac:dyDescent="0.25">
      <c r="A20" s="4">
        <v>1</v>
      </c>
      <c r="B20" s="11" t="s">
        <v>440</v>
      </c>
      <c r="C20" s="23">
        <f>'Phu luc 2.1'!C245</f>
        <v>3.46</v>
      </c>
      <c r="D20" s="9">
        <f>'Phu luc 2.1'!D245</f>
        <v>57.666666666666664</v>
      </c>
      <c r="E20" s="10">
        <f>'Phu luc 2.1'!E245</f>
        <v>2546</v>
      </c>
      <c r="F20" s="9">
        <f>'Phu luc 2.1'!F245</f>
        <v>15.9125</v>
      </c>
      <c r="G20" s="4"/>
      <c r="H20" s="4" t="s">
        <v>251</v>
      </c>
      <c r="I20" s="3"/>
    </row>
    <row r="21" spans="1:11" ht="19.899999999999999" customHeight="1" x14ac:dyDescent="0.25">
      <c r="A21" s="4">
        <v>2</v>
      </c>
      <c r="B21" s="11" t="s">
        <v>441</v>
      </c>
      <c r="C21" s="23">
        <f>'Phu luc 2.1'!C246</f>
        <v>4.3099999999999996</v>
      </c>
      <c r="D21" s="9">
        <f>'Phu luc 2.1'!D246</f>
        <v>71.833333333333329</v>
      </c>
      <c r="E21" s="10">
        <f>'Phu luc 2.1'!E246</f>
        <v>2789</v>
      </c>
      <c r="F21" s="9">
        <f>'Phu luc 2.1'!F246</f>
        <v>17.431250000000002</v>
      </c>
      <c r="G21" s="4"/>
      <c r="H21" s="4" t="s">
        <v>251</v>
      </c>
      <c r="I21" s="3"/>
    </row>
    <row r="22" spans="1:11" ht="19.899999999999999" customHeight="1" x14ac:dyDescent="0.25">
      <c r="A22" s="3" t="s">
        <v>8</v>
      </c>
      <c r="B22" s="16" t="s">
        <v>418</v>
      </c>
      <c r="C22" s="23"/>
      <c r="D22" s="23"/>
      <c r="E22" s="10"/>
      <c r="F22" s="9"/>
      <c r="G22" s="4"/>
      <c r="H22" s="3"/>
      <c r="I22" s="3"/>
    </row>
    <row r="23" spans="1:11" ht="19.899999999999999" customHeight="1" x14ac:dyDescent="0.25">
      <c r="A23" s="4">
        <v>1</v>
      </c>
      <c r="B23" s="11" t="s">
        <v>442</v>
      </c>
      <c r="C23" s="23">
        <f>'Phu luc 2.1'!C262</f>
        <v>183.56</v>
      </c>
      <c r="D23" s="23">
        <f>'Phu luc 2.1'!D262</f>
        <v>611.86666666666667</v>
      </c>
      <c r="E23" s="10">
        <f>'Phu luc 2.1'!E262</f>
        <v>18541</v>
      </c>
      <c r="F23" s="9">
        <f>'Phu luc 2.1'!F262</f>
        <v>231.76250000000002</v>
      </c>
      <c r="G23" s="4"/>
      <c r="H23" s="3"/>
      <c r="I23" s="3"/>
    </row>
    <row r="24" spans="1:11" ht="19.899999999999999" customHeight="1" x14ac:dyDescent="0.25">
      <c r="A24" s="4">
        <v>2</v>
      </c>
      <c r="B24" s="11" t="s">
        <v>443</v>
      </c>
      <c r="C24" s="23">
        <f>'Phu luc 2.1'!C263</f>
        <v>163.69999999999999</v>
      </c>
      <c r="D24" s="23">
        <f>'Phu luc 2.1'!D263</f>
        <v>545.66666666666663</v>
      </c>
      <c r="E24" s="10">
        <f>'Phu luc 2.1'!E263</f>
        <v>18257</v>
      </c>
      <c r="F24" s="9">
        <f>'Phu luc 2.1'!F263</f>
        <v>228.21250000000001</v>
      </c>
      <c r="G24" s="4"/>
      <c r="H24" s="3"/>
      <c r="I24" s="3"/>
    </row>
    <row r="25" spans="1:11" ht="7.9" customHeight="1" x14ac:dyDescent="0.25"/>
    <row r="26" spans="1:11" ht="88.15" customHeight="1" x14ac:dyDescent="0.25">
      <c r="A26" s="254"/>
      <c r="B26" s="254"/>
      <c r="C26" s="254"/>
      <c r="D26" s="254"/>
      <c r="E26" s="254"/>
      <c r="F26" s="254"/>
      <c r="G26" s="254"/>
      <c r="H26" s="254"/>
      <c r="I26" s="254"/>
      <c r="J26" s="33"/>
      <c r="K26" s="33"/>
    </row>
    <row r="27" spans="1:11" ht="13.5" customHeight="1" x14ac:dyDescent="0.25">
      <c r="A27" s="1"/>
      <c r="B27" s="1"/>
      <c r="C27" s="1"/>
      <c r="D27" s="1"/>
      <c r="E27" s="1"/>
      <c r="F27" s="1"/>
      <c r="G27" s="1"/>
      <c r="H27" s="1"/>
      <c r="I27" s="1"/>
    </row>
    <row r="28" spans="1:11" ht="23.1" customHeight="1" x14ac:dyDescent="0.25">
      <c r="A28" s="1"/>
      <c r="B28" s="1"/>
      <c r="C28" s="1"/>
      <c r="D28" s="1"/>
      <c r="E28" s="27"/>
      <c r="F28" s="27"/>
      <c r="G28" s="27"/>
      <c r="H28" s="27"/>
      <c r="I28" s="27"/>
    </row>
    <row r="29" spans="1:11" ht="23.1" customHeight="1" x14ac:dyDescent="0.25">
      <c r="A29" s="1"/>
      <c r="B29" s="1"/>
      <c r="C29" s="1"/>
      <c r="D29" s="1"/>
      <c r="E29" s="1"/>
      <c r="F29" s="1"/>
      <c r="G29" s="1"/>
      <c r="H29" s="1"/>
      <c r="I29" s="1"/>
    </row>
    <row r="30" spans="1:11" ht="23.1" customHeight="1" x14ac:dyDescent="0.25">
      <c r="A30" s="1"/>
      <c r="B30" s="1"/>
      <c r="C30" s="1"/>
      <c r="D30" s="1"/>
      <c r="E30" s="1"/>
      <c r="F30" s="1"/>
      <c r="G30" s="1"/>
      <c r="H30" s="1"/>
      <c r="I30" s="1"/>
    </row>
  </sheetData>
  <mergeCells count="16">
    <mergeCell ref="H5:H8"/>
    <mergeCell ref="A1:I1"/>
    <mergeCell ref="I5:I8"/>
    <mergeCell ref="E7:E8"/>
    <mergeCell ref="A26:I26"/>
    <mergeCell ref="A2:I2"/>
    <mergeCell ref="A3:I3"/>
    <mergeCell ref="B4:I4"/>
    <mergeCell ref="A5:A8"/>
    <mergeCell ref="B5:B8"/>
    <mergeCell ref="C5:D6"/>
    <mergeCell ref="C7:C8"/>
    <mergeCell ref="D7:D8"/>
    <mergeCell ref="F7:F8"/>
    <mergeCell ref="E5:F6"/>
    <mergeCell ref="G5:G8"/>
  </mergeCells>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8"/>
  <sheetViews>
    <sheetView tabSelected="1" zoomScale="85" zoomScaleNormal="85" workbookViewId="0">
      <selection activeCell="A3" sqref="A3:K3"/>
    </sheetView>
  </sheetViews>
  <sheetFormatPr defaultColWidth="8.85546875" defaultRowHeight="16.5" x14ac:dyDescent="0.25"/>
  <cols>
    <col min="1" max="1" width="6.42578125" style="65" customWidth="1"/>
    <col min="2" max="2" width="28" style="65" customWidth="1"/>
    <col min="3" max="3" width="46.140625" style="65" customWidth="1"/>
    <col min="4" max="4" width="14.28515625" style="65" customWidth="1"/>
    <col min="5" max="5" width="12.140625" style="65" customWidth="1"/>
    <col min="6" max="6" width="14" style="65" customWidth="1"/>
    <col min="7" max="7" width="13.85546875" style="65" customWidth="1"/>
    <col min="8" max="8" width="10.5703125" style="65" customWidth="1"/>
    <col min="9" max="9" width="10.28515625" style="65" customWidth="1"/>
    <col min="10" max="10" width="9" style="65" customWidth="1"/>
    <col min="11" max="11" width="10.7109375" style="65" customWidth="1"/>
    <col min="12" max="16384" width="8.85546875" style="65"/>
  </cols>
  <sheetData>
    <row r="1" spans="1:13" ht="17.649999999999999" customHeight="1" x14ac:dyDescent="0.25">
      <c r="E1" s="264"/>
      <c r="F1" s="264"/>
      <c r="G1" s="264"/>
      <c r="H1" s="264"/>
      <c r="I1" s="264"/>
      <c r="J1" s="264"/>
      <c r="K1" s="264"/>
      <c r="L1" s="45"/>
      <c r="M1" s="45"/>
    </row>
    <row r="2" spans="1:13" x14ac:dyDescent="0.25">
      <c r="A2" s="236" t="s">
        <v>859</v>
      </c>
      <c r="B2" s="236"/>
      <c r="C2" s="236"/>
      <c r="D2" s="236"/>
      <c r="E2" s="236"/>
      <c r="F2" s="236"/>
      <c r="G2" s="236"/>
      <c r="H2" s="236"/>
      <c r="I2" s="236"/>
      <c r="J2" s="236"/>
      <c r="K2" s="236"/>
      <c r="L2" s="45"/>
      <c r="M2" s="45"/>
    </row>
    <row r="3" spans="1:13" x14ac:dyDescent="0.25">
      <c r="A3" s="265" t="s">
        <v>861</v>
      </c>
      <c r="B3" s="265"/>
      <c r="C3" s="265"/>
      <c r="D3" s="265"/>
      <c r="E3" s="265"/>
      <c r="F3" s="265"/>
      <c r="G3" s="265"/>
      <c r="H3" s="265"/>
      <c r="I3" s="265"/>
      <c r="J3" s="265"/>
      <c r="K3" s="265"/>
      <c r="L3" s="45"/>
      <c r="M3" s="45"/>
    </row>
    <row r="4" spans="1:13" ht="15.6" customHeight="1" x14ac:dyDescent="0.25">
      <c r="A4" s="239" t="s">
        <v>860</v>
      </c>
      <c r="B4" s="239"/>
      <c r="C4" s="239"/>
      <c r="D4" s="239"/>
      <c r="E4" s="239"/>
      <c r="F4" s="239"/>
      <c r="G4" s="239"/>
      <c r="H4" s="239"/>
      <c r="I4" s="239"/>
      <c r="J4" s="239"/>
      <c r="K4" s="239"/>
      <c r="L4" s="66"/>
      <c r="M4" s="66"/>
    </row>
    <row r="5" spans="1:13" ht="10.9" customHeight="1" x14ac:dyDescent="0.25">
      <c r="A5" s="47"/>
      <c r="B5" s="100"/>
      <c r="C5" s="100"/>
      <c r="D5" s="100"/>
      <c r="E5" s="100"/>
      <c r="F5" s="100"/>
      <c r="G5" s="100"/>
      <c r="H5" s="100"/>
      <c r="I5" s="100"/>
      <c r="J5" s="100"/>
      <c r="K5" s="100"/>
      <c r="L5" s="100"/>
      <c r="M5" s="100"/>
    </row>
    <row r="6" spans="1:13" ht="20.45" customHeight="1" x14ac:dyDescent="0.25">
      <c r="A6" s="266" t="s">
        <v>210</v>
      </c>
      <c r="B6" s="266" t="s">
        <v>250</v>
      </c>
      <c r="C6" s="266" t="s">
        <v>226</v>
      </c>
      <c r="D6" s="266" t="s">
        <v>227</v>
      </c>
      <c r="E6" s="266" t="s">
        <v>211</v>
      </c>
      <c r="F6" s="266"/>
      <c r="G6" s="267" t="s">
        <v>3</v>
      </c>
      <c r="H6" s="268"/>
      <c r="I6" s="266" t="s">
        <v>0</v>
      </c>
      <c r="J6" s="266" t="s">
        <v>465</v>
      </c>
      <c r="K6" s="266" t="s">
        <v>224</v>
      </c>
      <c r="L6" s="47"/>
      <c r="M6" s="47"/>
    </row>
    <row r="7" spans="1:13" ht="49.5" x14ac:dyDescent="0.25">
      <c r="A7" s="266"/>
      <c r="B7" s="266"/>
      <c r="C7" s="266"/>
      <c r="D7" s="266"/>
      <c r="E7" s="3" t="s">
        <v>573</v>
      </c>
      <c r="F7" s="3" t="s">
        <v>4</v>
      </c>
      <c r="G7" s="3" t="s">
        <v>212</v>
      </c>
      <c r="H7" s="3" t="s">
        <v>4</v>
      </c>
      <c r="I7" s="266"/>
      <c r="J7" s="266"/>
      <c r="K7" s="266"/>
      <c r="L7" s="47"/>
      <c r="M7" s="47"/>
    </row>
    <row r="8" spans="1:13" ht="19.899999999999999" customHeight="1" x14ac:dyDescent="0.25">
      <c r="A8" s="4"/>
      <c r="B8" s="4">
        <v>1</v>
      </c>
      <c r="C8" s="4">
        <v>2</v>
      </c>
      <c r="D8" s="4"/>
      <c r="E8" s="4">
        <v>3</v>
      </c>
      <c r="F8" s="4">
        <v>4</v>
      </c>
      <c r="G8" s="4">
        <v>5</v>
      </c>
      <c r="H8" s="4">
        <v>6</v>
      </c>
      <c r="I8" s="4">
        <v>7</v>
      </c>
      <c r="J8" s="4">
        <v>8</v>
      </c>
      <c r="K8" s="4">
        <v>9</v>
      </c>
      <c r="L8" s="47"/>
      <c r="M8" s="47"/>
    </row>
    <row r="9" spans="1:13" s="168" customFormat="1" x14ac:dyDescent="0.25">
      <c r="A9" s="164"/>
      <c r="B9" s="165" t="s">
        <v>584</v>
      </c>
      <c r="C9" s="165"/>
      <c r="D9" s="166">
        <v>101</v>
      </c>
      <c r="E9" s="103"/>
      <c r="F9" s="104"/>
      <c r="G9" s="104"/>
      <c r="H9" s="167"/>
      <c r="I9" s="166"/>
      <c r="J9" s="107"/>
      <c r="K9" s="107"/>
    </row>
    <row r="10" spans="1:13" s="168" customFormat="1" x14ac:dyDescent="0.25">
      <c r="A10" s="164" t="s">
        <v>6</v>
      </c>
      <c r="B10" s="169" t="s">
        <v>585</v>
      </c>
      <c r="C10" s="169"/>
      <c r="D10" s="166">
        <v>8</v>
      </c>
      <c r="E10" s="103"/>
      <c r="F10" s="104"/>
      <c r="G10" s="104"/>
      <c r="H10" s="161"/>
      <c r="I10" s="166"/>
      <c r="J10" s="162"/>
      <c r="K10" s="167"/>
    </row>
    <row r="11" spans="1:13" s="168" customFormat="1" x14ac:dyDescent="0.25">
      <c r="A11" s="170">
        <v>1</v>
      </c>
      <c r="B11" s="171" t="s">
        <v>750</v>
      </c>
      <c r="C11" s="171"/>
      <c r="D11" s="126"/>
      <c r="E11" s="103"/>
      <c r="F11" s="103"/>
      <c r="G11" s="104"/>
      <c r="H11" s="103"/>
      <c r="I11" s="166"/>
      <c r="J11" s="162"/>
      <c r="K11" s="104"/>
    </row>
    <row r="12" spans="1:13" s="168" customFormat="1" x14ac:dyDescent="0.25">
      <c r="A12" s="172" t="s">
        <v>213</v>
      </c>
      <c r="B12" s="173" t="s">
        <v>587</v>
      </c>
      <c r="C12" s="174" t="s">
        <v>751</v>
      </c>
      <c r="D12" s="175">
        <v>0</v>
      </c>
      <c r="E12" s="176">
        <v>19.649999999999999</v>
      </c>
      <c r="F12" s="142">
        <v>65.499999999999986</v>
      </c>
      <c r="G12" s="123">
        <v>26727</v>
      </c>
      <c r="H12" s="177">
        <v>167.04374999999999</v>
      </c>
      <c r="I12" s="166"/>
      <c r="J12" s="162"/>
      <c r="K12" s="178" t="s">
        <v>205</v>
      </c>
    </row>
    <row r="13" spans="1:13" s="168" customFormat="1" x14ac:dyDescent="0.25">
      <c r="A13" s="170">
        <v>2</v>
      </c>
      <c r="B13" s="171" t="s">
        <v>589</v>
      </c>
      <c r="C13" s="171"/>
      <c r="D13" s="166">
        <v>8</v>
      </c>
      <c r="E13" s="103"/>
      <c r="F13" s="103"/>
      <c r="G13" s="104"/>
      <c r="H13" s="161"/>
      <c r="I13" s="166"/>
      <c r="J13" s="162"/>
      <c r="K13" s="104"/>
    </row>
    <row r="14" spans="1:13" s="168" customFormat="1" ht="66" x14ac:dyDescent="0.25">
      <c r="A14" s="172" t="s">
        <v>225</v>
      </c>
      <c r="B14" s="173" t="s">
        <v>752</v>
      </c>
      <c r="C14" s="174" t="s">
        <v>753</v>
      </c>
      <c r="D14" s="175">
        <v>5</v>
      </c>
      <c r="E14" s="176">
        <v>29.98</v>
      </c>
      <c r="F14" s="142">
        <v>545.09090909090912</v>
      </c>
      <c r="G14" s="123">
        <v>154858</v>
      </c>
      <c r="H14" s="177">
        <v>737.41904761904755</v>
      </c>
      <c r="I14" s="166"/>
      <c r="J14" s="162"/>
      <c r="K14" s="178"/>
    </row>
    <row r="15" spans="1:13" s="168" customFormat="1" ht="33" x14ac:dyDescent="0.25">
      <c r="A15" s="172" t="s">
        <v>222</v>
      </c>
      <c r="B15" s="173" t="s">
        <v>596</v>
      </c>
      <c r="C15" s="174" t="s">
        <v>754</v>
      </c>
      <c r="D15" s="175">
        <v>2</v>
      </c>
      <c r="E15" s="179">
        <v>28.23</v>
      </c>
      <c r="F15" s="142">
        <v>513.27272727272725</v>
      </c>
      <c r="G15" s="180">
        <v>72822</v>
      </c>
      <c r="H15" s="177">
        <v>346.77142857142854</v>
      </c>
      <c r="I15" s="166"/>
      <c r="J15" s="162"/>
      <c r="K15" s="178"/>
    </row>
    <row r="16" spans="1:13" s="168" customFormat="1" ht="33" x14ac:dyDescent="0.25">
      <c r="A16" s="172" t="s">
        <v>447</v>
      </c>
      <c r="B16" s="173" t="s">
        <v>755</v>
      </c>
      <c r="C16" s="174" t="s">
        <v>756</v>
      </c>
      <c r="D16" s="175">
        <v>1</v>
      </c>
      <c r="E16" s="176">
        <v>37.090000000000003</v>
      </c>
      <c r="F16" s="142">
        <v>674.36363636363637</v>
      </c>
      <c r="G16" s="123">
        <v>60450</v>
      </c>
      <c r="H16" s="177">
        <v>287.85714285714283</v>
      </c>
      <c r="I16" s="166"/>
      <c r="J16" s="162"/>
      <c r="K16" s="178"/>
    </row>
    <row r="17" spans="1:11" s="168" customFormat="1" x14ac:dyDescent="0.25">
      <c r="A17" s="164" t="s">
        <v>7</v>
      </c>
      <c r="B17" s="171" t="s">
        <v>600</v>
      </c>
      <c r="C17" s="171"/>
      <c r="D17" s="166">
        <v>5</v>
      </c>
      <c r="E17" s="103"/>
      <c r="F17" s="104"/>
      <c r="G17" s="104"/>
      <c r="H17" s="161"/>
      <c r="I17" s="166"/>
      <c r="J17" s="162"/>
      <c r="K17" s="104"/>
    </row>
    <row r="18" spans="1:11" s="168" customFormat="1" x14ac:dyDescent="0.25">
      <c r="A18" s="170">
        <v>1</v>
      </c>
      <c r="B18" s="171" t="s">
        <v>750</v>
      </c>
      <c r="C18" s="171"/>
      <c r="D18" s="103">
        <v>0</v>
      </c>
      <c r="E18" s="103"/>
      <c r="F18" s="103"/>
      <c r="G18" s="104"/>
      <c r="H18" s="103"/>
      <c r="I18" s="104"/>
      <c r="J18" s="162"/>
      <c r="K18" s="104"/>
    </row>
    <row r="19" spans="1:11" s="168" customFormat="1" x14ac:dyDescent="0.25">
      <c r="A19" s="170"/>
      <c r="B19" s="181" t="s">
        <v>626</v>
      </c>
      <c r="C19" s="181"/>
      <c r="D19" s="166"/>
      <c r="E19" s="103"/>
      <c r="F19" s="103"/>
      <c r="G19" s="104"/>
      <c r="H19" s="103"/>
      <c r="I19" s="166"/>
      <c r="J19" s="162"/>
      <c r="K19" s="104"/>
    </row>
    <row r="20" spans="1:11" s="168" customFormat="1" x14ac:dyDescent="0.25">
      <c r="A20" s="170">
        <v>2</v>
      </c>
      <c r="B20" s="171" t="s">
        <v>589</v>
      </c>
      <c r="C20" s="181"/>
      <c r="D20" s="166">
        <v>5</v>
      </c>
      <c r="E20" s="103"/>
      <c r="F20" s="103"/>
      <c r="G20" s="104"/>
      <c r="H20" s="103"/>
      <c r="I20" s="166"/>
      <c r="J20" s="162"/>
      <c r="K20" s="104"/>
    </row>
    <row r="21" spans="1:11" s="168" customFormat="1" ht="49.5" x14ac:dyDescent="0.25">
      <c r="A21" s="172" t="s">
        <v>225</v>
      </c>
      <c r="B21" s="173" t="s">
        <v>757</v>
      </c>
      <c r="C21" s="174" t="s">
        <v>758</v>
      </c>
      <c r="D21" s="175">
        <v>3</v>
      </c>
      <c r="E21" s="176">
        <v>41.320000000000007</v>
      </c>
      <c r="F21" s="142">
        <v>751.27272727272748</v>
      </c>
      <c r="G21" s="123">
        <v>97438</v>
      </c>
      <c r="H21" s="177">
        <v>649.58666666666659</v>
      </c>
      <c r="I21" s="163" t="s">
        <v>205</v>
      </c>
      <c r="J21" s="182"/>
      <c r="K21" s="104"/>
    </row>
    <row r="22" spans="1:11" s="168" customFormat="1" ht="49.5" x14ac:dyDescent="0.25">
      <c r="A22" s="172" t="s">
        <v>222</v>
      </c>
      <c r="B22" s="173" t="s">
        <v>759</v>
      </c>
      <c r="C22" s="176" t="s">
        <v>760</v>
      </c>
      <c r="D22" s="175">
        <v>2</v>
      </c>
      <c r="E22" s="176">
        <v>64.25</v>
      </c>
      <c r="F22" s="142">
        <v>1168.1818181818182</v>
      </c>
      <c r="G22" s="123">
        <v>40222</v>
      </c>
      <c r="H22" s="177">
        <v>268.14666666666665</v>
      </c>
      <c r="I22" s="163" t="s">
        <v>205</v>
      </c>
      <c r="J22" s="182"/>
      <c r="K22" s="104"/>
    </row>
    <row r="23" spans="1:11" s="168" customFormat="1" x14ac:dyDescent="0.25">
      <c r="A23" s="164" t="s">
        <v>8</v>
      </c>
      <c r="B23" s="171" t="s">
        <v>611</v>
      </c>
      <c r="C23" s="171"/>
      <c r="D23" s="166">
        <v>9</v>
      </c>
      <c r="E23" s="103"/>
      <c r="F23" s="104"/>
      <c r="G23" s="104"/>
      <c r="H23" s="161"/>
      <c r="I23" s="166"/>
      <c r="J23" s="162"/>
      <c r="K23" s="104"/>
    </row>
    <row r="24" spans="1:11" s="168" customFormat="1" x14ac:dyDescent="0.25">
      <c r="A24" s="170">
        <v>1</v>
      </c>
      <c r="B24" s="171" t="s">
        <v>750</v>
      </c>
      <c r="C24" s="171"/>
      <c r="D24" s="166">
        <v>9</v>
      </c>
      <c r="E24" s="103"/>
      <c r="F24" s="103"/>
      <c r="G24" s="104"/>
      <c r="H24" s="103"/>
      <c r="I24" s="166"/>
      <c r="J24" s="162"/>
      <c r="K24" s="104"/>
    </row>
    <row r="25" spans="1:11" s="168" customFormat="1" ht="132" x14ac:dyDescent="0.25">
      <c r="A25" s="172" t="s">
        <v>213</v>
      </c>
      <c r="B25" s="173" t="s">
        <v>761</v>
      </c>
      <c r="C25" s="181" t="s">
        <v>762</v>
      </c>
      <c r="D25" s="163">
        <v>2</v>
      </c>
      <c r="E25" s="142">
        <v>34.699999999999996</v>
      </c>
      <c r="F25" s="142">
        <v>115.66666666666666</v>
      </c>
      <c r="G25" s="143">
        <v>49051</v>
      </c>
      <c r="H25" s="177">
        <v>306.56875000000002</v>
      </c>
      <c r="I25" s="166"/>
      <c r="J25" s="162"/>
      <c r="K25" s="104"/>
    </row>
    <row r="26" spans="1:11" s="168" customFormat="1" ht="33" x14ac:dyDescent="0.25">
      <c r="A26" s="172" t="s">
        <v>214</v>
      </c>
      <c r="B26" s="173" t="s">
        <v>763</v>
      </c>
      <c r="C26" s="181" t="s">
        <v>764</v>
      </c>
      <c r="D26" s="163">
        <v>2</v>
      </c>
      <c r="E26" s="142">
        <v>48.449999999999996</v>
      </c>
      <c r="F26" s="142">
        <v>161.49999999999997</v>
      </c>
      <c r="G26" s="143">
        <v>60424</v>
      </c>
      <c r="H26" s="177">
        <v>377.65</v>
      </c>
      <c r="I26" s="166"/>
      <c r="J26" s="162"/>
      <c r="K26" s="104"/>
    </row>
    <row r="27" spans="1:11" s="168" customFormat="1" ht="99" x14ac:dyDescent="0.25">
      <c r="A27" s="172" t="s">
        <v>215</v>
      </c>
      <c r="B27" s="173" t="s">
        <v>765</v>
      </c>
      <c r="C27" s="181" t="s">
        <v>766</v>
      </c>
      <c r="D27" s="163">
        <v>2</v>
      </c>
      <c r="E27" s="142">
        <v>43.82</v>
      </c>
      <c r="F27" s="142">
        <v>146.06666666666669</v>
      </c>
      <c r="G27" s="143">
        <v>57540</v>
      </c>
      <c r="H27" s="177">
        <v>359.625</v>
      </c>
      <c r="I27" s="166"/>
      <c r="J27" s="162"/>
      <c r="K27" s="104"/>
    </row>
    <row r="28" spans="1:11" s="168" customFormat="1" ht="33" x14ac:dyDescent="0.25">
      <c r="A28" s="172" t="s">
        <v>216</v>
      </c>
      <c r="B28" s="173" t="s">
        <v>619</v>
      </c>
      <c r="C28" s="181" t="s">
        <v>767</v>
      </c>
      <c r="D28" s="163">
        <v>2</v>
      </c>
      <c r="E28" s="142">
        <v>17.93</v>
      </c>
      <c r="F28" s="142">
        <v>59.766666666666666</v>
      </c>
      <c r="G28" s="143">
        <v>42746</v>
      </c>
      <c r="H28" s="177">
        <v>267.16250000000002</v>
      </c>
      <c r="I28" s="166"/>
      <c r="J28" s="162"/>
      <c r="K28" s="104"/>
    </row>
    <row r="29" spans="1:11" s="168" customFormat="1" ht="82.5" x14ac:dyDescent="0.25">
      <c r="A29" s="172" t="s">
        <v>217</v>
      </c>
      <c r="B29" s="173" t="s">
        <v>768</v>
      </c>
      <c r="C29" s="181" t="s">
        <v>769</v>
      </c>
      <c r="D29" s="163">
        <v>1</v>
      </c>
      <c r="E29" s="142">
        <v>81.399999999999991</v>
      </c>
      <c r="F29" s="142">
        <v>271.33333333333331</v>
      </c>
      <c r="G29" s="143">
        <v>42710</v>
      </c>
      <c r="H29" s="177">
        <v>266.9375</v>
      </c>
      <c r="I29" s="166"/>
      <c r="J29" s="162"/>
      <c r="K29" s="104"/>
    </row>
    <row r="30" spans="1:11" s="168" customFormat="1" x14ac:dyDescent="0.25">
      <c r="A30" s="170">
        <v>2</v>
      </c>
      <c r="B30" s="171" t="s">
        <v>589</v>
      </c>
      <c r="C30" s="181"/>
      <c r="D30" s="104">
        <v>0</v>
      </c>
      <c r="E30" s="104">
        <v>0</v>
      </c>
      <c r="F30" s="103"/>
      <c r="G30" s="104">
        <v>0</v>
      </c>
      <c r="H30" s="103"/>
      <c r="I30" s="166"/>
      <c r="J30" s="162"/>
      <c r="K30" s="104"/>
    </row>
    <row r="31" spans="1:11" s="168" customFormat="1" x14ac:dyDescent="0.25">
      <c r="A31" s="172" t="s">
        <v>225</v>
      </c>
      <c r="B31" s="181" t="s">
        <v>626</v>
      </c>
      <c r="C31" s="171"/>
      <c r="D31" s="166"/>
      <c r="E31" s="103"/>
      <c r="F31" s="103"/>
      <c r="G31" s="104"/>
      <c r="H31" s="161"/>
      <c r="I31" s="166"/>
      <c r="J31" s="162"/>
      <c r="K31" s="104"/>
    </row>
    <row r="32" spans="1:11" s="168" customFormat="1" x14ac:dyDescent="0.25">
      <c r="A32" s="164" t="s">
        <v>81</v>
      </c>
      <c r="B32" s="171" t="s">
        <v>627</v>
      </c>
      <c r="C32" s="171"/>
      <c r="D32" s="166">
        <v>9</v>
      </c>
      <c r="E32" s="103"/>
      <c r="F32" s="104"/>
      <c r="G32" s="104"/>
      <c r="H32" s="161"/>
      <c r="I32" s="166"/>
      <c r="J32" s="162"/>
      <c r="K32" s="104"/>
    </row>
    <row r="33" spans="1:11" s="168" customFormat="1" x14ac:dyDescent="0.25">
      <c r="A33" s="170">
        <v>1</v>
      </c>
      <c r="B33" s="171" t="s">
        <v>750</v>
      </c>
      <c r="C33" s="171"/>
      <c r="D33" s="166">
        <v>6</v>
      </c>
      <c r="E33" s="103"/>
      <c r="F33" s="103"/>
      <c r="G33" s="104"/>
      <c r="H33" s="103"/>
      <c r="I33" s="166"/>
      <c r="J33" s="162"/>
      <c r="K33" s="104"/>
    </row>
    <row r="34" spans="1:11" s="168" customFormat="1" x14ac:dyDescent="0.25">
      <c r="A34" s="172" t="s">
        <v>213</v>
      </c>
      <c r="B34" s="173" t="s">
        <v>770</v>
      </c>
      <c r="C34" s="181" t="s">
        <v>771</v>
      </c>
      <c r="D34" s="163">
        <v>2</v>
      </c>
      <c r="E34" s="175">
        <v>40.61</v>
      </c>
      <c r="F34" s="142">
        <v>135.36666666666665</v>
      </c>
      <c r="G34" s="183">
        <v>41922</v>
      </c>
      <c r="H34" s="177">
        <v>262.01249999999999</v>
      </c>
      <c r="I34" s="166"/>
      <c r="J34" s="162"/>
      <c r="K34" s="104"/>
    </row>
    <row r="35" spans="1:11" s="168" customFormat="1" ht="33" x14ac:dyDescent="0.25">
      <c r="A35" s="172" t="s">
        <v>214</v>
      </c>
      <c r="B35" s="173" t="s">
        <v>772</v>
      </c>
      <c r="C35" s="181" t="s">
        <v>773</v>
      </c>
      <c r="D35" s="163">
        <v>2</v>
      </c>
      <c r="E35" s="175">
        <v>49.28</v>
      </c>
      <c r="F35" s="142">
        <v>164.26666666666668</v>
      </c>
      <c r="G35" s="183">
        <v>56322</v>
      </c>
      <c r="H35" s="177">
        <v>352.01250000000005</v>
      </c>
      <c r="I35" s="166"/>
      <c r="J35" s="162"/>
      <c r="K35" s="104"/>
    </row>
    <row r="36" spans="1:11" s="168" customFormat="1" ht="33" x14ac:dyDescent="0.25">
      <c r="A36" s="172" t="s">
        <v>215</v>
      </c>
      <c r="B36" s="173" t="s">
        <v>633</v>
      </c>
      <c r="C36" s="181" t="s">
        <v>774</v>
      </c>
      <c r="D36" s="163">
        <v>2</v>
      </c>
      <c r="E36" s="175">
        <v>50.21</v>
      </c>
      <c r="F36" s="142">
        <v>167.36666666666667</v>
      </c>
      <c r="G36" s="183">
        <v>41369</v>
      </c>
      <c r="H36" s="177">
        <v>258.55624999999998</v>
      </c>
      <c r="I36" s="166"/>
      <c r="J36" s="162"/>
      <c r="K36" s="104"/>
    </row>
    <row r="37" spans="1:11" s="168" customFormat="1" x14ac:dyDescent="0.25">
      <c r="A37" s="170">
        <v>2</v>
      </c>
      <c r="B37" s="171" t="s">
        <v>589</v>
      </c>
      <c r="C37" s="181"/>
      <c r="D37" s="166">
        <v>3</v>
      </c>
      <c r="E37" s="103"/>
      <c r="F37" s="142"/>
      <c r="G37" s="104"/>
      <c r="H37" s="104"/>
      <c r="I37" s="166"/>
      <c r="J37" s="162"/>
      <c r="K37" s="104"/>
    </row>
    <row r="38" spans="1:11" s="168" customFormat="1" ht="33" x14ac:dyDescent="0.25">
      <c r="A38" s="172" t="s">
        <v>225</v>
      </c>
      <c r="B38" s="173" t="s">
        <v>775</v>
      </c>
      <c r="C38" s="181" t="s">
        <v>776</v>
      </c>
      <c r="D38" s="163">
        <v>1</v>
      </c>
      <c r="E38" s="175">
        <v>17.39</v>
      </c>
      <c r="F38" s="142">
        <v>316.18181818181819</v>
      </c>
      <c r="G38" s="183">
        <v>33506</v>
      </c>
      <c r="H38" s="177">
        <v>159.55238095238096</v>
      </c>
      <c r="I38" s="166"/>
      <c r="J38" s="162"/>
      <c r="K38" s="104"/>
    </row>
    <row r="39" spans="1:11" s="168" customFormat="1" ht="33" x14ac:dyDescent="0.25">
      <c r="A39" s="172" t="s">
        <v>222</v>
      </c>
      <c r="B39" s="173" t="s">
        <v>777</v>
      </c>
      <c r="C39" s="181" t="s">
        <v>778</v>
      </c>
      <c r="D39" s="163">
        <v>2</v>
      </c>
      <c r="E39" s="175">
        <v>19.21</v>
      </c>
      <c r="F39" s="142">
        <v>349.27272727272725</v>
      </c>
      <c r="G39" s="183">
        <v>46826</v>
      </c>
      <c r="H39" s="177">
        <v>222.98095238095237</v>
      </c>
      <c r="I39" s="166"/>
      <c r="J39" s="162"/>
      <c r="K39" s="104"/>
    </row>
    <row r="40" spans="1:11" s="168" customFormat="1" x14ac:dyDescent="0.25">
      <c r="A40" s="164" t="s">
        <v>105</v>
      </c>
      <c r="B40" s="171" t="s">
        <v>749</v>
      </c>
      <c r="C40" s="171"/>
      <c r="D40" s="166">
        <v>12</v>
      </c>
      <c r="E40" s="103"/>
      <c r="F40" s="104"/>
      <c r="G40" s="104"/>
      <c r="H40" s="161"/>
      <c r="I40" s="166"/>
      <c r="J40" s="162"/>
      <c r="K40" s="104"/>
    </row>
    <row r="41" spans="1:11" s="168" customFormat="1" x14ac:dyDescent="0.25">
      <c r="A41" s="170">
        <v>1</v>
      </c>
      <c r="B41" s="171" t="s">
        <v>750</v>
      </c>
      <c r="C41" s="171"/>
      <c r="D41" s="166">
        <v>12</v>
      </c>
      <c r="E41" s="103"/>
      <c r="F41" s="103"/>
      <c r="G41" s="104"/>
      <c r="H41" s="103"/>
      <c r="I41" s="166"/>
      <c r="J41" s="162"/>
      <c r="K41" s="104"/>
    </row>
    <row r="42" spans="1:11" s="168" customFormat="1" ht="66" x14ac:dyDescent="0.25">
      <c r="A42" s="172" t="s">
        <v>213</v>
      </c>
      <c r="B42" s="173" t="s">
        <v>779</v>
      </c>
      <c r="C42" s="181" t="s">
        <v>780</v>
      </c>
      <c r="D42" s="172">
        <v>3</v>
      </c>
      <c r="E42" s="184">
        <v>41.88</v>
      </c>
      <c r="F42" s="142">
        <v>139.60000000000002</v>
      </c>
      <c r="G42" s="185">
        <v>71244</v>
      </c>
      <c r="H42" s="177">
        <v>445.27499999999998</v>
      </c>
      <c r="I42" s="166"/>
      <c r="J42" s="162"/>
      <c r="K42" s="104"/>
    </row>
    <row r="43" spans="1:11" s="168" customFormat="1" ht="49.5" x14ac:dyDescent="0.25">
      <c r="A43" s="172" t="s">
        <v>214</v>
      </c>
      <c r="B43" s="173" t="s">
        <v>781</v>
      </c>
      <c r="C43" s="181" t="s">
        <v>782</v>
      </c>
      <c r="D43" s="172">
        <v>2</v>
      </c>
      <c r="E43" s="184">
        <v>57.349999999999994</v>
      </c>
      <c r="F43" s="142">
        <v>191.16666666666663</v>
      </c>
      <c r="G43" s="185">
        <v>40005</v>
      </c>
      <c r="H43" s="177">
        <v>250.03125000000003</v>
      </c>
      <c r="I43" s="166"/>
      <c r="J43" s="162"/>
      <c r="K43" s="104"/>
    </row>
    <row r="44" spans="1:11" s="168" customFormat="1" ht="49.5" x14ac:dyDescent="0.25">
      <c r="A44" s="172" t="s">
        <v>215</v>
      </c>
      <c r="B44" s="173" t="s">
        <v>783</v>
      </c>
      <c r="C44" s="181" t="s">
        <v>784</v>
      </c>
      <c r="D44" s="172">
        <v>2</v>
      </c>
      <c r="E44" s="184">
        <v>61.7</v>
      </c>
      <c r="F44" s="142">
        <v>205.66666666666666</v>
      </c>
      <c r="G44" s="185">
        <v>50569</v>
      </c>
      <c r="H44" s="177">
        <v>316.05625000000003</v>
      </c>
      <c r="I44" s="166"/>
      <c r="J44" s="162"/>
      <c r="K44" s="104"/>
    </row>
    <row r="45" spans="1:11" s="168" customFormat="1" ht="49.5" x14ac:dyDescent="0.25">
      <c r="A45" s="172" t="s">
        <v>216</v>
      </c>
      <c r="B45" s="173" t="s">
        <v>785</v>
      </c>
      <c r="C45" s="181" t="s">
        <v>786</v>
      </c>
      <c r="D45" s="172">
        <v>2</v>
      </c>
      <c r="E45" s="184">
        <v>67.47999999999999</v>
      </c>
      <c r="F45" s="142">
        <v>224.93333333333331</v>
      </c>
      <c r="G45" s="185">
        <v>50436</v>
      </c>
      <c r="H45" s="177">
        <v>315.22500000000002</v>
      </c>
      <c r="I45" s="166"/>
      <c r="J45" s="162"/>
      <c r="K45" s="104"/>
    </row>
    <row r="46" spans="1:11" s="168" customFormat="1" ht="49.5" x14ac:dyDescent="0.25">
      <c r="A46" s="172" t="s">
        <v>217</v>
      </c>
      <c r="B46" s="173" t="s">
        <v>787</v>
      </c>
      <c r="C46" s="181" t="s">
        <v>788</v>
      </c>
      <c r="D46" s="172">
        <v>1</v>
      </c>
      <c r="E46" s="184">
        <v>41.11</v>
      </c>
      <c r="F46" s="142">
        <v>137.03333333333333</v>
      </c>
      <c r="G46" s="185">
        <v>30864</v>
      </c>
      <c r="H46" s="177">
        <v>192.9</v>
      </c>
      <c r="I46" s="166"/>
      <c r="J46" s="162"/>
      <c r="K46" s="104"/>
    </row>
    <row r="47" spans="1:11" s="168" customFormat="1" ht="49.5" x14ac:dyDescent="0.25">
      <c r="A47" s="172" t="s">
        <v>218</v>
      </c>
      <c r="B47" s="173" t="s">
        <v>789</v>
      </c>
      <c r="C47" s="181" t="s">
        <v>790</v>
      </c>
      <c r="D47" s="172">
        <v>2</v>
      </c>
      <c r="E47" s="184">
        <v>43.07</v>
      </c>
      <c r="F47" s="142">
        <v>143.56666666666666</v>
      </c>
      <c r="G47" s="185">
        <v>33186</v>
      </c>
      <c r="H47" s="177">
        <v>207.41249999999999</v>
      </c>
      <c r="I47" s="166"/>
      <c r="J47" s="162"/>
      <c r="K47" s="104"/>
    </row>
    <row r="48" spans="1:11" s="168" customFormat="1" x14ac:dyDescent="0.25">
      <c r="A48" s="170">
        <v>2</v>
      </c>
      <c r="B48" s="171" t="s">
        <v>589</v>
      </c>
      <c r="C48" s="181"/>
      <c r="D48" s="103">
        <v>0</v>
      </c>
      <c r="E48" s="103">
        <v>0</v>
      </c>
      <c r="F48" s="103"/>
      <c r="G48" s="104">
        <v>0</v>
      </c>
      <c r="H48" s="103"/>
      <c r="I48" s="166"/>
      <c r="J48" s="162"/>
      <c r="K48" s="104"/>
    </row>
    <row r="49" spans="1:11" s="168" customFormat="1" x14ac:dyDescent="0.25">
      <c r="A49" s="172"/>
      <c r="B49" s="181" t="s">
        <v>626</v>
      </c>
      <c r="C49" s="171"/>
      <c r="D49" s="166"/>
      <c r="E49" s="103"/>
      <c r="F49" s="104"/>
      <c r="G49" s="104"/>
      <c r="H49" s="161"/>
      <c r="I49" s="166"/>
      <c r="J49" s="162"/>
      <c r="K49" s="104"/>
    </row>
    <row r="50" spans="1:11" s="168" customFormat="1" x14ac:dyDescent="0.25">
      <c r="A50" s="164" t="s">
        <v>138</v>
      </c>
      <c r="B50" s="171" t="s">
        <v>656</v>
      </c>
      <c r="C50" s="171"/>
      <c r="D50" s="166">
        <v>8</v>
      </c>
      <c r="E50" s="103"/>
      <c r="F50" s="104"/>
      <c r="G50" s="104"/>
      <c r="H50" s="161"/>
      <c r="I50" s="166"/>
      <c r="J50" s="162"/>
      <c r="K50" s="104"/>
    </row>
    <row r="51" spans="1:11" s="168" customFormat="1" x14ac:dyDescent="0.25">
      <c r="A51" s="170">
        <v>1</v>
      </c>
      <c r="B51" s="171" t="s">
        <v>750</v>
      </c>
      <c r="C51" s="171"/>
      <c r="D51" s="166">
        <v>8</v>
      </c>
      <c r="E51" s="103"/>
      <c r="F51" s="103"/>
      <c r="G51" s="104"/>
      <c r="H51" s="103"/>
      <c r="I51" s="166"/>
      <c r="J51" s="162"/>
      <c r="K51" s="104"/>
    </row>
    <row r="52" spans="1:11" s="168" customFormat="1" ht="33" x14ac:dyDescent="0.25">
      <c r="A52" s="172" t="s">
        <v>213</v>
      </c>
      <c r="B52" s="173" t="s">
        <v>791</v>
      </c>
      <c r="C52" s="181" t="s">
        <v>792</v>
      </c>
      <c r="D52" s="163">
        <v>2</v>
      </c>
      <c r="E52" s="186">
        <v>80.11</v>
      </c>
      <c r="F52" s="142">
        <v>267.0333333333333</v>
      </c>
      <c r="G52" s="185">
        <v>60137</v>
      </c>
      <c r="H52" s="177">
        <v>375.85624999999999</v>
      </c>
      <c r="I52" s="166"/>
      <c r="J52" s="162"/>
      <c r="K52" s="104"/>
    </row>
    <row r="53" spans="1:11" s="168" customFormat="1" x14ac:dyDescent="0.25">
      <c r="A53" s="172" t="s">
        <v>214</v>
      </c>
      <c r="B53" s="173" t="s">
        <v>657</v>
      </c>
      <c r="C53" s="181" t="s">
        <v>793</v>
      </c>
      <c r="D53" s="163">
        <v>1</v>
      </c>
      <c r="E53" s="186">
        <v>61.59</v>
      </c>
      <c r="F53" s="142">
        <v>205.29999999999998</v>
      </c>
      <c r="G53" s="185">
        <v>60493</v>
      </c>
      <c r="H53" s="177">
        <v>378.08125000000001</v>
      </c>
      <c r="I53" s="166"/>
      <c r="J53" s="162"/>
      <c r="K53" s="104"/>
    </row>
    <row r="54" spans="1:11" s="168" customFormat="1" x14ac:dyDescent="0.25">
      <c r="A54" s="172" t="s">
        <v>215</v>
      </c>
      <c r="B54" s="173" t="s">
        <v>794</v>
      </c>
      <c r="C54" s="181" t="s">
        <v>795</v>
      </c>
      <c r="D54" s="163">
        <v>1</v>
      </c>
      <c r="E54" s="186">
        <v>64.97</v>
      </c>
      <c r="F54" s="142">
        <v>216.56666666666666</v>
      </c>
      <c r="G54" s="185">
        <v>64643</v>
      </c>
      <c r="H54" s="177">
        <v>404.01875000000001</v>
      </c>
      <c r="I54" s="166"/>
      <c r="J54" s="162"/>
      <c r="K54" s="104"/>
    </row>
    <row r="55" spans="1:11" s="168" customFormat="1" ht="33" x14ac:dyDescent="0.25">
      <c r="A55" s="172" t="s">
        <v>216</v>
      </c>
      <c r="B55" s="173" t="s">
        <v>664</v>
      </c>
      <c r="C55" s="181" t="s">
        <v>796</v>
      </c>
      <c r="D55" s="163">
        <v>2</v>
      </c>
      <c r="E55" s="186">
        <v>82.62</v>
      </c>
      <c r="F55" s="142">
        <v>275.39999999999998</v>
      </c>
      <c r="G55" s="185">
        <v>68650</v>
      </c>
      <c r="H55" s="177">
        <v>429.06250000000006</v>
      </c>
      <c r="I55" s="166"/>
      <c r="J55" s="162"/>
      <c r="K55" s="104"/>
    </row>
    <row r="56" spans="1:11" s="168" customFormat="1" ht="33" x14ac:dyDescent="0.25">
      <c r="A56" s="172" t="s">
        <v>217</v>
      </c>
      <c r="B56" s="173" t="s">
        <v>661</v>
      </c>
      <c r="C56" s="181" t="s">
        <v>797</v>
      </c>
      <c r="D56" s="163">
        <v>2</v>
      </c>
      <c r="E56" s="186">
        <v>162.07999999999998</v>
      </c>
      <c r="F56" s="142">
        <v>540.26666666666654</v>
      </c>
      <c r="G56" s="185">
        <v>64850</v>
      </c>
      <c r="H56" s="177">
        <v>405.31249999999994</v>
      </c>
      <c r="I56" s="166"/>
      <c r="J56" s="162"/>
      <c r="K56" s="104"/>
    </row>
    <row r="57" spans="1:11" s="168" customFormat="1" x14ac:dyDescent="0.25">
      <c r="A57" s="170">
        <v>2</v>
      </c>
      <c r="B57" s="171" t="s">
        <v>589</v>
      </c>
      <c r="C57" s="181"/>
      <c r="D57" s="104">
        <v>0</v>
      </c>
      <c r="E57" s="103">
        <v>0</v>
      </c>
      <c r="F57" s="103"/>
      <c r="G57" s="104">
        <v>0</v>
      </c>
      <c r="H57" s="103"/>
      <c r="I57" s="166"/>
      <c r="J57" s="162"/>
      <c r="K57" s="104"/>
    </row>
    <row r="58" spans="1:11" s="168" customFormat="1" x14ac:dyDescent="0.25">
      <c r="A58" s="172"/>
      <c r="B58" s="181" t="s">
        <v>626</v>
      </c>
      <c r="C58" s="171"/>
      <c r="D58" s="166"/>
      <c r="E58" s="103"/>
      <c r="F58" s="104"/>
      <c r="G58" s="104"/>
      <c r="H58" s="161"/>
      <c r="I58" s="166"/>
      <c r="J58" s="162"/>
      <c r="K58" s="104"/>
    </row>
    <row r="59" spans="1:11" s="168" customFormat="1" x14ac:dyDescent="0.25">
      <c r="A59" s="164" t="s">
        <v>121</v>
      </c>
      <c r="B59" s="171" t="s">
        <v>798</v>
      </c>
      <c r="C59" s="171"/>
      <c r="D59" s="166">
        <v>9</v>
      </c>
      <c r="E59" s="103"/>
      <c r="F59" s="104"/>
      <c r="G59" s="104"/>
      <c r="H59" s="161"/>
      <c r="I59" s="166"/>
      <c r="J59" s="162"/>
      <c r="K59" s="104"/>
    </row>
    <row r="60" spans="1:11" s="168" customFormat="1" x14ac:dyDescent="0.25">
      <c r="A60" s="170">
        <v>1</v>
      </c>
      <c r="B60" s="171" t="s">
        <v>750</v>
      </c>
      <c r="C60" s="171"/>
      <c r="D60" s="166">
        <v>3</v>
      </c>
      <c r="E60" s="103"/>
      <c r="F60" s="103"/>
      <c r="G60" s="104"/>
      <c r="H60" s="103"/>
      <c r="I60" s="166"/>
      <c r="J60" s="162"/>
      <c r="K60" s="104"/>
    </row>
    <row r="61" spans="1:11" s="168" customFormat="1" ht="33" x14ac:dyDescent="0.25">
      <c r="A61" s="172" t="s">
        <v>213</v>
      </c>
      <c r="B61" s="173" t="s">
        <v>672</v>
      </c>
      <c r="C61" s="181" t="s">
        <v>799</v>
      </c>
      <c r="D61" s="163">
        <v>2</v>
      </c>
      <c r="E61" s="186">
        <v>94.300000000000011</v>
      </c>
      <c r="F61" s="142">
        <v>94.300000000000011</v>
      </c>
      <c r="G61" s="185">
        <v>39956</v>
      </c>
      <c r="H61" s="177">
        <v>799.12</v>
      </c>
      <c r="I61" s="163" t="s">
        <v>205</v>
      </c>
      <c r="J61" s="182"/>
      <c r="K61" s="104"/>
    </row>
    <row r="62" spans="1:11" s="168" customFormat="1" x14ac:dyDescent="0.25">
      <c r="A62" s="172" t="s">
        <v>214</v>
      </c>
      <c r="B62" s="173" t="s">
        <v>800</v>
      </c>
      <c r="C62" s="137" t="s">
        <v>801</v>
      </c>
      <c r="D62" s="163">
        <v>1</v>
      </c>
      <c r="E62" s="172">
        <v>84.18</v>
      </c>
      <c r="F62" s="142">
        <v>84.18</v>
      </c>
      <c r="G62" s="185">
        <v>25184</v>
      </c>
      <c r="H62" s="177">
        <v>503.68000000000006</v>
      </c>
      <c r="I62" s="187" t="s">
        <v>205</v>
      </c>
      <c r="J62" s="182"/>
      <c r="K62" s="188"/>
    </row>
    <row r="63" spans="1:11" s="168" customFormat="1" ht="24.95" customHeight="1" x14ac:dyDescent="0.25">
      <c r="A63" s="170">
        <v>2</v>
      </c>
      <c r="B63" s="171" t="s">
        <v>589</v>
      </c>
      <c r="C63" s="189"/>
      <c r="D63" s="166">
        <v>6</v>
      </c>
      <c r="E63" s="103"/>
      <c r="F63" s="190"/>
      <c r="G63" s="104"/>
      <c r="H63" s="190"/>
      <c r="I63" s="166"/>
      <c r="J63" s="191"/>
      <c r="K63" s="191"/>
    </row>
    <row r="64" spans="1:11" s="168" customFormat="1" ht="33" x14ac:dyDescent="0.25">
      <c r="A64" s="172" t="s">
        <v>225</v>
      </c>
      <c r="B64" s="173" t="s">
        <v>682</v>
      </c>
      <c r="C64" s="137" t="s">
        <v>802</v>
      </c>
      <c r="D64" s="163">
        <v>2</v>
      </c>
      <c r="E64" s="172">
        <v>75.569999999999993</v>
      </c>
      <c r="F64" s="142">
        <v>1373.9999999999998</v>
      </c>
      <c r="G64" s="185">
        <v>34865</v>
      </c>
      <c r="H64" s="177">
        <v>232.43333333333331</v>
      </c>
      <c r="I64" s="187" t="s">
        <v>205</v>
      </c>
      <c r="J64" s="182"/>
      <c r="K64" s="188"/>
    </row>
    <row r="65" spans="1:11" s="168" customFormat="1" ht="49.5" x14ac:dyDescent="0.25">
      <c r="A65" s="172" t="s">
        <v>222</v>
      </c>
      <c r="B65" s="173" t="s">
        <v>680</v>
      </c>
      <c r="C65" s="137" t="s">
        <v>803</v>
      </c>
      <c r="D65" s="163">
        <v>2</v>
      </c>
      <c r="E65" s="172">
        <v>49.36</v>
      </c>
      <c r="F65" s="142">
        <v>897.4545454545455</v>
      </c>
      <c r="G65" s="185">
        <v>33045</v>
      </c>
      <c r="H65" s="177">
        <v>220.29999999999998</v>
      </c>
      <c r="I65" s="187" t="s">
        <v>205</v>
      </c>
      <c r="J65" s="182"/>
      <c r="K65" s="188"/>
    </row>
    <row r="66" spans="1:11" s="168" customFormat="1" ht="33" x14ac:dyDescent="0.25">
      <c r="A66" s="172" t="s">
        <v>447</v>
      </c>
      <c r="B66" s="173" t="s">
        <v>683</v>
      </c>
      <c r="C66" s="137" t="s">
        <v>804</v>
      </c>
      <c r="D66" s="163">
        <v>2</v>
      </c>
      <c r="E66" s="172">
        <v>51.17</v>
      </c>
      <c r="F66" s="142">
        <v>930.36363636363649</v>
      </c>
      <c r="G66" s="185">
        <v>28401</v>
      </c>
      <c r="H66" s="177">
        <v>189.34</v>
      </c>
      <c r="I66" s="187" t="s">
        <v>205</v>
      </c>
      <c r="J66" s="182"/>
      <c r="K66" s="188"/>
    </row>
    <row r="67" spans="1:11" s="168" customFormat="1" x14ac:dyDescent="0.25">
      <c r="A67" s="164" t="s">
        <v>137</v>
      </c>
      <c r="B67" s="171" t="s">
        <v>685</v>
      </c>
      <c r="C67" s="171"/>
      <c r="D67" s="166">
        <v>10</v>
      </c>
      <c r="E67" s="103"/>
      <c r="F67" s="104"/>
      <c r="G67" s="104"/>
      <c r="H67" s="161"/>
      <c r="I67" s="166"/>
      <c r="J67" s="162"/>
      <c r="K67" s="104"/>
    </row>
    <row r="68" spans="1:11" s="168" customFormat="1" x14ac:dyDescent="0.25">
      <c r="A68" s="170">
        <v>1</v>
      </c>
      <c r="B68" s="171" t="s">
        <v>750</v>
      </c>
      <c r="C68" s="171"/>
      <c r="D68" s="166">
        <v>10</v>
      </c>
      <c r="E68" s="103"/>
      <c r="F68" s="103"/>
      <c r="G68" s="104"/>
      <c r="H68" s="103"/>
      <c r="I68" s="166"/>
      <c r="J68" s="162"/>
      <c r="K68" s="104"/>
    </row>
    <row r="69" spans="1:11" s="168" customFormat="1" ht="49.5" x14ac:dyDescent="0.25">
      <c r="A69" s="172" t="s">
        <v>213</v>
      </c>
      <c r="B69" s="173" t="s">
        <v>805</v>
      </c>
      <c r="C69" s="181" t="s">
        <v>806</v>
      </c>
      <c r="D69" s="163">
        <v>2</v>
      </c>
      <c r="E69" s="142">
        <v>70.94</v>
      </c>
      <c r="F69" s="142">
        <v>70.94</v>
      </c>
      <c r="G69" s="143">
        <v>32071</v>
      </c>
      <c r="H69" s="177">
        <v>641.41999999999996</v>
      </c>
      <c r="I69" s="163" t="s">
        <v>205</v>
      </c>
      <c r="J69" s="162"/>
      <c r="K69" s="104"/>
    </row>
    <row r="70" spans="1:11" s="168" customFormat="1" ht="49.5" x14ac:dyDescent="0.25">
      <c r="A70" s="172" t="s">
        <v>214</v>
      </c>
      <c r="B70" s="173" t="s">
        <v>807</v>
      </c>
      <c r="C70" s="181" t="s">
        <v>808</v>
      </c>
      <c r="D70" s="163">
        <v>2</v>
      </c>
      <c r="E70" s="142">
        <v>73.140000000000015</v>
      </c>
      <c r="F70" s="142">
        <v>73.140000000000015</v>
      </c>
      <c r="G70" s="143">
        <v>50716</v>
      </c>
      <c r="H70" s="177">
        <v>1014.32</v>
      </c>
      <c r="I70" s="163" t="s">
        <v>205</v>
      </c>
      <c r="J70" s="162"/>
      <c r="K70" s="104"/>
    </row>
    <row r="71" spans="1:11" s="168" customFormat="1" ht="49.5" x14ac:dyDescent="0.25">
      <c r="A71" s="172" t="s">
        <v>215</v>
      </c>
      <c r="B71" s="173" t="s">
        <v>693</v>
      </c>
      <c r="C71" s="181" t="s">
        <v>809</v>
      </c>
      <c r="D71" s="163">
        <v>2</v>
      </c>
      <c r="E71" s="142">
        <v>99.52</v>
      </c>
      <c r="F71" s="142">
        <v>99.52</v>
      </c>
      <c r="G71" s="143">
        <v>37429</v>
      </c>
      <c r="H71" s="177">
        <v>748.58</v>
      </c>
      <c r="I71" s="163" t="s">
        <v>205</v>
      </c>
      <c r="J71" s="162"/>
      <c r="K71" s="104"/>
    </row>
    <row r="72" spans="1:11" s="168" customFormat="1" ht="49.5" x14ac:dyDescent="0.25">
      <c r="A72" s="172" t="s">
        <v>216</v>
      </c>
      <c r="B72" s="173" t="s">
        <v>810</v>
      </c>
      <c r="C72" s="181" t="s">
        <v>811</v>
      </c>
      <c r="D72" s="163">
        <v>2</v>
      </c>
      <c r="E72" s="142">
        <v>176.75</v>
      </c>
      <c r="F72" s="142">
        <v>176.75</v>
      </c>
      <c r="G72" s="143">
        <v>31278</v>
      </c>
      <c r="H72" s="177">
        <v>625.56000000000006</v>
      </c>
      <c r="I72" s="163" t="s">
        <v>812</v>
      </c>
      <c r="J72" s="162"/>
      <c r="K72" s="104"/>
    </row>
    <row r="73" spans="1:11" s="168" customFormat="1" ht="49.5" x14ac:dyDescent="0.25">
      <c r="A73" s="172" t="s">
        <v>217</v>
      </c>
      <c r="B73" s="173" t="s">
        <v>696</v>
      </c>
      <c r="C73" s="181" t="s">
        <v>813</v>
      </c>
      <c r="D73" s="163">
        <v>2</v>
      </c>
      <c r="E73" s="142">
        <v>180.37</v>
      </c>
      <c r="F73" s="142">
        <v>601.23333333333335</v>
      </c>
      <c r="G73" s="143">
        <v>20902</v>
      </c>
      <c r="H73" s="177">
        <v>130.63750000000002</v>
      </c>
      <c r="I73" s="166"/>
      <c r="J73" s="162"/>
      <c r="K73" s="104"/>
    </row>
    <row r="74" spans="1:11" s="168" customFormat="1" ht="24.95" customHeight="1" x14ac:dyDescent="0.25">
      <c r="A74" s="170">
        <v>2</v>
      </c>
      <c r="B74" s="171" t="s">
        <v>589</v>
      </c>
      <c r="C74" s="137"/>
      <c r="D74" s="142">
        <v>0</v>
      </c>
      <c r="E74" s="142">
        <v>0</v>
      </c>
      <c r="F74" s="192"/>
      <c r="G74" s="142">
        <v>0</v>
      </c>
      <c r="H74" s="192"/>
      <c r="I74" s="142"/>
      <c r="J74" s="188"/>
      <c r="K74" s="188"/>
    </row>
    <row r="75" spans="1:11" s="168" customFormat="1" ht="24.95" customHeight="1" x14ac:dyDescent="0.25">
      <c r="A75" s="170"/>
      <c r="B75" s="181" t="s">
        <v>626</v>
      </c>
      <c r="C75" s="137"/>
      <c r="D75" s="163"/>
      <c r="E75" s="158"/>
      <c r="F75" s="192"/>
      <c r="G75" s="143"/>
      <c r="H75" s="192"/>
      <c r="I75" s="187"/>
      <c r="J75" s="188"/>
      <c r="K75" s="188"/>
    </row>
    <row r="76" spans="1:11" s="168" customFormat="1" ht="21.75" customHeight="1" x14ac:dyDescent="0.25">
      <c r="A76" s="164" t="s">
        <v>183</v>
      </c>
      <c r="B76" s="171" t="s">
        <v>330</v>
      </c>
      <c r="C76" s="171"/>
      <c r="D76" s="166">
        <v>8</v>
      </c>
      <c r="E76" s="103"/>
      <c r="F76" s="104"/>
      <c r="G76" s="104"/>
      <c r="H76" s="161"/>
      <c r="I76" s="166"/>
      <c r="J76" s="162"/>
      <c r="K76" s="104"/>
    </row>
    <row r="77" spans="1:11" s="168" customFormat="1" x14ac:dyDescent="0.25">
      <c r="A77" s="170">
        <v>1</v>
      </c>
      <c r="B77" s="171" t="s">
        <v>750</v>
      </c>
      <c r="C77" s="171"/>
      <c r="D77" s="166">
        <v>8</v>
      </c>
      <c r="E77" s="103"/>
      <c r="F77" s="103"/>
      <c r="G77" s="104"/>
      <c r="H77" s="103"/>
      <c r="I77" s="166"/>
      <c r="J77" s="162"/>
      <c r="K77" s="104"/>
    </row>
    <row r="78" spans="1:11" s="168" customFormat="1" ht="33" x14ac:dyDescent="0.25">
      <c r="A78" s="172" t="s">
        <v>213</v>
      </c>
      <c r="B78" s="173" t="s">
        <v>814</v>
      </c>
      <c r="C78" s="181" t="s">
        <v>815</v>
      </c>
      <c r="D78" s="163">
        <v>2</v>
      </c>
      <c r="E78" s="142">
        <v>70.25</v>
      </c>
      <c r="F78" s="142">
        <v>234.16666666666669</v>
      </c>
      <c r="G78" s="143">
        <v>65588</v>
      </c>
      <c r="H78" s="177">
        <v>409.92499999999995</v>
      </c>
      <c r="I78" s="166"/>
      <c r="J78" s="162"/>
      <c r="K78" s="104"/>
    </row>
    <row r="79" spans="1:11" s="168" customFormat="1" x14ac:dyDescent="0.25">
      <c r="A79" s="172" t="s">
        <v>214</v>
      </c>
      <c r="B79" s="173" t="s">
        <v>702</v>
      </c>
      <c r="C79" s="181" t="s">
        <v>816</v>
      </c>
      <c r="D79" s="163">
        <v>2</v>
      </c>
      <c r="E79" s="142">
        <v>48.63</v>
      </c>
      <c r="F79" s="142">
        <v>162.1</v>
      </c>
      <c r="G79" s="143">
        <v>56484</v>
      </c>
      <c r="H79" s="177">
        <v>353.02500000000003</v>
      </c>
      <c r="I79" s="166"/>
      <c r="J79" s="162"/>
      <c r="K79" s="104"/>
    </row>
    <row r="80" spans="1:11" s="168" customFormat="1" x14ac:dyDescent="0.25">
      <c r="A80" s="172" t="s">
        <v>215</v>
      </c>
      <c r="B80" s="173" t="s">
        <v>704</v>
      </c>
      <c r="C80" s="181" t="s">
        <v>817</v>
      </c>
      <c r="D80" s="163">
        <v>1</v>
      </c>
      <c r="E80" s="142">
        <v>65.210000000000008</v>
      </c>
      <c r="F80" s="142">
        <v>217.3666666666667</v>
      </c>
      <c r="G80" s="143">
        <v>35257</v>
      </c>
      <c r="H80" s="177">
        <v>220.35624999999999</v>
      </c>
      <c r="I80" s="166"/>
      <c r="J80" s="162"/>
      <c r="K80" s="104"/>
    </row>
    <row r="81" spans="1:11" s="168" customFormat="1" x14ac:dyDescent="0.25">
      <c r="A81" s="172" t="s">
        <v>216</v>
      </c>
      <c r="B81" s="173" t="s">
        <v>705</v>
      </c>
      <c r="C81" s="181" t="s">
        <v>818</v>
      </c>
      <c r="D81" s="163">
        <v>1</v>
      </c>
      <c r="E81" s="142">
        <v>76.81</v>
      </c>
      <c r="F81" s="142">
        <v>256.03333333333336</v>
      </c>
      <c r="G81" s="143">
        <v>29327</v>
      </c>
      <c r="H81" s="177">
        <v>183.29375000000002</v>
      </c>
      <c r="I81" s="166"/>
      <c r="J81" s="162"/>
      <c r="K81" s="104"/>
    </row>
    <row r="82" spans="1:11" s="168" customFormat="1" ht="33" x14ac:dyDescent="0.25">
      <c r="A82" s="172" t="s">
        <v>217</v>
      </c>
      <c r="B82" s="173" t="s">
        <v>706</v>
      </c>
      <c r="C82" s="181" t="s">
        <v>819</v>
      </c>
      <c r="D82" s="163">
        <v>2</v>
      </c>
      <c r="E82" s="142">
        <v>93.41</v>
      </c>
      <c r="F82" s="142">
        <v>311.36666666666667</v>
      </c>
      <c r="G82" s="143">
        <v>33036</v>
      </c>
      <c r="H82" s="177">
        <v>206.47500000000002</v>
      </c>
      <c r="I82" s="166"/>
      <c r="J82" s="162"/>
      <c r="K82" s="104"/>
    </row>
    <row r="83" spans="1:11" s="168" customFormat="1" ht="24.95" customHeight="1" x14ac:dyDescent="0.25">
      <c r="A83" s="170">
        <v>2</v>
      </c>
      <c r="B83" s="171" t="s">
        <v>589</v>
      </c>
      <c r="C83" s="137"/>
      <c r="D83" s="142">
        <v>0</v>
      </c>
      <c r="E83" s="142">
        <v>0</v>
      </c>
      <c r="F83" s="192"/>
      <c r="G83" s="143">
        <v>0</v>
      </c>
      <c r="H83" s="192"/>
      <c r="I83" s="187"/>
      <c r="J83" s="188"/>
      <c r="K83" s="188"/>
    </row>
    <row r="84" spans="1:11" s="168" customFormat="1" ht="24.95" customHeight="1" x14ac:dyDescent="0.25">
      <c r="A84" s="172"/>
      <c r="B84" s="181" t="s">
        <v>626</v>
      </c>
      <c r="C84" s="137"/>
      <c r="D84" s="163"/>
      <c r="E84" s="158"/>
      <c r="F84" s="192"/>
      <c r="G84" s="143"/>
      <c r="H84" s="192"/>
      <c r="I84" s="187"/>
      <c r="J84" s="188"/>
      <c r="K84" s="188"/>
    </row>
    <row r="85" spans="1:11" s="168" customFormat="1" x14ac:dyDescent="0.25">
      <c r="A85" s="164" t="s">
        <v>251</v>
      </c>
      <c r="B85" s="171" t="s">
        <v>820</v>
      </c>
      <c r="C85" s="171"/>
      <c r="D85" s="166">
        <v>12</v>
      </c>
      <c r="E85" s="103"/>
      <c r="F85" s="104"/>
      <c r="G85" s="104"/>
      <c r="H85" s="161"/>
      <c r="I85" s="166"/>
      <c r="J85" s="162"/>
      <c r="K85" s="104"/>
    </row>
    <row r="86" spans="1:11" s="168" customFormat="1" x14ac:dyDescent="0.25">
      <c r="A86" s="170">
        <v>1</v>
      </c>
      <c r="B86" s="171" t="s">
        <v>750</v>
      </c>
      <c r="C86" s="171"/>
      <c r="D86" s="166">
        <v>12</v>
      </c>
      <c r="E86" s="103"/>
      <c r="F86" s="103"/>
      <c r="G86" s="104"/>
      <c r="H86" s="103"/>
      <c r="I86" s="166"/>
      <c r="J86" s="162"/>
      <c r="K86" s="104"/>
    </row>
    <row r="87" spans="1:11" s="168" customFormat="1" ht="33" x14ac:dyDescent="0.25">
      <c r="A87" s="172" t="s">
        <v>213</v>
      </c>
      <c r="B87" s="173" t="s">
        <v>821</v>
      </c>
      <c r="C87" s="173" t="s">
        <v>822</v>
      </c>
      <c r="D87" s="172">
        <v>2</v>
      </c>
      <c r="E87" s="193">
        <v>50.43</v>
      </c>
      <c r="F87" s="142">
        <v>168.1</v>
      </c>
      <c r="G87" s="194">
        <v>80832</v>
      </c>
      <c r="H87" s="177">
        <v>505.19999999999993</v>
      </c>
      <c r="I87" s="166"/>
      <c r="J87" s="162"/>
      <c r="K87" s="104"/>
    </row>
    <row r="88" spans="1:11" s="168" customFormat="1" ht="33" x14ac:dyDescent="0.25">
      <c r="A88" s="172" t="s">
        <v>214</v>
      </c>
      <c r="B88" s="173" t="s">
        <v>823</v>
      </c>
      <c r="C88" s="173" t="s">
        <v>824</v>
      </c>
      <c r="D88" s="172">
        <v>2</v>
      </c>
      <c r="E88" s="142">
        <v>68.92</v>
      </c>
      <c r="F88" s="142">
        <v>229.73333333333335</v>
      </c>
      <c r="G88" s="143">
        <v>70372</v>
      </c>
      <c r="H88" s="177">
        <v>439.82499999999999</v>
      </c>
      <c r="I88" s="166"/>
      <c r="J88" s="162"/>
      <c r="K88" s="104"/>
    </row>
    <row r="89" spans="1:11" s="168" customFormat="1" ht="33" x14ac:dyDescent="0.25">
      <c r="A89" s="172" t="s">
        <v>215</v>
      </c>
      <c r="B89" s="173" t="s">
        <v>825</v>
      </c>
      <c r="C89" s="173" t="s">
        <v>826</v>
      </c>
      <c r="D89" s="172">
        <v>2</v>
      </c>
      <c r="E89" s="142">
        <v>63.540000000000006</v>
      </c>
      <c r="F89" s="142">
        <v>211.80000000000004</v>
      </c>
      <c r="G89" s="143">
        <v>73897</v>
      </c>
      <c r="H89" s="177">
        <v>461.85625000000005</v>
      </c>
      <c r="I89" s="166"/>
      <c r="J89" s="162"/>
      <c r="K89" s="104"/>
    </row>
    <row r="90" spans="1:11" s="168" customFormat="1" ht="33" x14ac:dyDescent="0.25">
      <c r="A90" s="172" t="s">
        <v>216</v>
      </c>
      <c r="B90" s="173" t="s">
        <v>827</v>
      </c>
      <c r="C90" s="173" t="s">
        <v>828</v>
      </c>
      <c r="D90" s="172">
        <v>2</v>
      </c>
      <c r="E90" s="142">
        <v>47.25</v>
      </c>
      <c r="F90" s="142">
        <v>157.5</v>
      </c>
      <c r="G90" s="143">
        <v>65487</v>
      </c>
      <c r="H90" s="177">
        <v>409.29374999999999</v>
      </c>
      <c r="I90" s="166"/>
      <c r="J90" s="162"/>
      <c r="K90" s="104"/>
    </row>
    <row r="91" spans="1:11" s="168" customFormat="1" ht="33" x14ac:dyDescent="0.25">
      <c r="A91" s="172" t="s">
        <v>217</v>
      </c>
      <c r="B91" s="173" t="s">
        <v>829</v>
      </c>
      <c r="C91" s="173" t="s">
        <v>830</v>
      </c>
      <c r="D91" s="172">
        <v>2</v>
      </c>
      <c r="E91" s="142">
        <v>78.66</v>
      </c>
      <c r="F91" s="142">
        <v>262.2</v>
      </c>
      <c r="G91" s="143">
        <v>89018</v>
      </c>
      <c r="H91" s="177">
        <v>556.36249999999995</v>
      </c>
      <c r="I91" s="166"/>
      <c r="J91" s="162"/>
      <c r="K91" s="104"/>
    </row>
    <row r="92" spans="1:11" s="168" customFormat="1" ht="33" x14ac:dyDescent="0.25">
      <c r="A92" s="172" t="s">
        <v>218</v>
      </c>
      <c r="B92" s="173" t="s">
        <v>720</v>
      </c>
      <c r="C92" s="173" t="s">
        <v>831</v>
      </c>
      <c r="D92" s="172">
        <v>2</v>
      </c>
      <c r="E92" s="142">
        <v>59.83</v>
      </c>
      <c r="F92" s="142">
        <v>199.43333333333334</v>
      </c>
      <c r="G92" s="143">
        <v>57367</v>
      </c>
      <c r="H92" s="177">
        <v>358.54374999999999</v>
      </c>
      <c r="I92" s="166"/>
      <c r="J92" s="162"/>
      <c r="K92" s="104"/>
    </row>
    <row r="93" spans="1:11" s="168" customFormat="1" ht="24.95" customHeight="1" x14ac:dyDescent="0.25">
      <c r="A93" s="170">
        <v>2</v>
      </c>
      <c r="B93" s="171" t="s">
        <v>589</v>
      </c>
      <c r="C93" s="137"/>
      <c r="D93" s="145">
        <v>0</v>
      </c>
      <c r="E93" s="142">
        <v>0</v>
      </c>
      <c r="F93" s="192"/>
      <c r="G93" s="143">
        <v>0</v>
      </c>
      <c r="H93" s="192"/>
      <c r="I93" s="187"/>
      <c r="J93" s="188"/>
      <c r="K93" s="188"/>
    </row>
    <row r="94" spans="1:11" s="168" customFormat="1" ht="24.95" customHeight="1" x14ac:dyDescent="0.25">
      <c r="A94" s="172"/>
      <c r="B94" s="181" t="s">
        <v>626</v>
      </c>
      <c r="C94" s="137"/>
      <c r="D94" s="163"/>
      <c r="E94" s="158"/>
      <c r="F94" s="192"/>
      <c r="G94" s="143"/>
      <c r="H94" s="192"/>
      <c r="I94" s="187"/>
      <c r="J94" s="188"/>
      <c r="K94" s="188"/>
    </row>
    <row r="95" spans="1:11" s="168" customFormat="1" x14ac:dyDescent="0.25">
      <c r="A95" s="164" t="s">
        <v>361</v>
      </c>
      <c r="B95" s="171" t="s">
        <v>732</v>
      </c>
      <c r="C95" s="171"/>
      <c r="D95" s="166">
        <v>11</v>
      </c>
      <c r="E95" s="103"/>
      <c r="F95" s="104"/>
      <c r="G95" s="104"/>
      <c r="H95" s="161"/>
      <c r="I95" s="166"/>
      <c r="J95" s="162"/>
      <c r="K95" s="104"/>
    </row>
    <row r="96" spans="1:11" s="168" customFormat="1" x14ac:dyDescent="0.25">
      <c r="A96" s="170">
        <v>1</v>
      </c>
      <c r="B96" s="171" t="s">
        <v>750</v>
      </c>
      <c r="C96" s="171"/>
      <c r="D96" s="166">
        <v>11</v>
      </c>
      <c r="E96" s="103"/>
      <c r="F96" s="103"/>
      <c r="G96" s="104"/>
      <c r="H96" s="103"/>
      <c r="I96" s="166"/>
      <c r="J96" s="162"/>
      <c r="K96" s="104"/>
    </row>
    <row r="97" spans="1:13" s="168" customFormat="1" ht="49.5" x14ac:dyDescent="0.25">
      <c r="A97" s="172" t="s">
        <v>213</v>
      </c>
      <c r="B97" s="173" t="s">
        <v>832</v>
      </c>
      <c r="C97" s="137" t="s">
        <v>833</v>
      </c>
      <c r="D97" s="195">
        <v>2</v>
      </c>
      <c r="E97" s="145">
        <v>68.92</v>
      </c>
      <c r="F97" s="142">
        <v>229.73333333333335</v>
      </c>
      <c r="G97" s="185">
        <v>52588</v>
      </c>
      <c r="H97" s="177">
        <v>328.67500000000001</v>
      </c>
      <c r="I97" s="166"/>
      <c r="J97" s="162"/>
      <c r="K97" s="104"/>
    </row>
    <row r="98" spans="1:13" s="168" customFormat="1" ht="49.5" x14ac:dyDescent="0.25">
      <c r="A98" s="172" t="s">
        <v>214</v>
      </c>
      <c r="B98" s="173" t="s">
        <v>834</v>
      </c>
      <c r="C98" s="137" t="s">
        <v>835</v>
      </c>
      <c r="D98" s="195">
        <v>2</v>
      </c>
      <c r="E98" s="145">
        <v>68.789999999999992</v>
      </c>
      <c r="F98" s="142">
        <v>229.29999999999998</v>
      </c>
      <c r="G98" s="185">
        <v>39481</v>
      </c>
      <c r="H98" s="177">
        <v>246.75625000000002</v>
      </c>
      <c r="I98" s="187"/>
      <c r="J98" s="188"/>
      <c r="K98" s="188"/>
    </row>
    <row r="99" spans="1:13" s="168" customFormat="1" ht="33" x14ac:dyDescent="0.25">
      <c r="A99" s="172" t="s">
        <v>215</v>
      </c>
      <c r="B99" s="173" t="s">
        <v>737</v>
      </c>
      <c r="C99" s="137" t="s">
        <v>836</v>
      </c>
      <c r="D99" s="195">
        <v>2</v>
      </c>
      <c r="E99" s="145">
        <v>109.77000000000001</v>
      </c>
      <c r="F99" s="142">
        <v>365.90000000000003</v>
      </c>
      <c r="G99" s="185">
        <v>42328</v>
      </c>
      <c r="H99" s="177">
        <v>264.55</v>
      </c>
      <c r="I99" s="187"/>
      <c r="J99" s="188"/>
      <c r="K99" s="188"/>
    </row>
    <row r="100" spans="1:13" s="168" customFormat="1" ht="49.5" x14ac:dyDescent="0.25">
      <c r="A100" s="172" t="s">
        <v>216</v>
      </c>
      <c r="B100" s="173" t="s">
        <v>837</v>
      </c>
      <c r="C100" s="137" t="s">
        <v>838</v>
      </c>
      <c r="D100" s="195">
        <v>2</v>
      </c>
      <c r="E100" s="145">
        <v>71.800000000000011</v>
      </c>
      <c r="F100" s="142">
        <v>239.33333333333334</v>
      </c>
      <c r="G100" s="185">
        <v>41306</v>
      </c>
      <c r="H100" s="177">
        <v>258.16249999999997</v>
      </c>
      <c r="I100" s="187"/>
      <c r="J100" s="188"/>
      <c r="K100" s="188"/>
    </row>
    <row r="101" spans="1:13" s="168" customFormat="1" ht="33" x14ac:dyDescent="0.25">
      <c r="A101" s="172" t="s">
        <v>217</v>
      </c>
      <c r="B101" s="173" t="s">
        <v>741</v>
      </c>
      <c r="C101" s="137" t="s">
        <v>839</v>
      </c>
      <c r="D101" s="195">
        <v>1</v>
      </c>
      <c r="E101" s="145">
        <v>57.94</v>
      </c>
      <c r="F101" s="142">
        <v>193.13333333333333</v>
      </c>
      <c r="G101" s="185">
        <v>32397</v>
      </c>
      <c r="H101" s="177">
        <v>202.48124999999999</v>
      </c>
      <c r="I101" s="187"/>
      <c r="J101" s="188"/>
      <c r="K101" s="188"/>
    </row>
    <row r="102" spans="1:13" s="168" customFormat="1" ht="49.5" x14ac:dyDescent="0.25">
      <c r="A102" s="172" t="s">
        <v>218</v>
      </c>
      <c r="B102" s="173" t="s">
        <v>744</v>
      </c>
      <c r="C102" s="137" t="s">
        <v>840</v>
      </c>
      <c r="D102" s="195">
        <v>2</v>
      </c>
      <c r="E102" s="145">
        <v>93.8</v>
      </c>
      <c r="F102" s="142">
        <v>312.66666666666663</v>
      </c>
      <c r="G102" s="185">
        <v>23229</v>
      </c>
      <c r="H102" s="177">
        <v>145.18125000000001</v>
      </c>
      <c r="I102" s="187"/>
      <c r="J102" s="188"/>
      <c r="K102" s="188"/>
    </row>
    <row r="103" spans="1:13" s="168" customFormat="1" ht="24.95" customHeight="1" x14ac:dyDescent="0.25">
      <c r="A103" s="170">
        <v>2</v>
      </c>
      <c r="B103" s="171" t="s">
        <v>589</v>
      </c>
      <c r="C103" s="137"/>
      <c r="D103" s="145">
        <v>0</v>
      </c>
      <c r="E103" s="142">
        <v>0</v>
      </c>
      <c r="F103" s="192"/>
      <c r="G103" s="143">
        <v>0</v>
      </c>
      <c r="H103" s="192"/>
      <c r="I103" s="187"/>
      <c r="J103" s="188"/>
      <c r="K103" s="188"/>
    </row>
    <row r="104" spans="1:13" s="168" customFormat="1" ht="24.95" customHeight="1" x14ac:dyDescent="0.25">
      <c r="A104" s="172"/>
      <c r="B104" s="181" t="s">
        <v>626</v>
      </c>
      <c r="C104" s="137"/>
      <c r="D104" s="163"/>
      <c r="E104" s="158"/>
      <c r="F104" s="192"/>
      <c r="G104" s="143"/>
      <c r="H104" s="192"/>
      <c r="I104" s="187"/>
      <c r="J104" s="188"/>
      <c r="K104" s="188"/>
    </row>
    <row r="105" spans="1:13" ht="19.899999999999999" customHeight="1" x14ac:dyDescent="0.25">
      <c r="A105" s="4"/>
      <c r="B105" s="69" t="s">
        <v>413</v>
      </c>
      <c r="C105" s="4"/>
      <c r="D105" s="4"/>
      <c r="E105" s="4"/>
      <c r="F105" s="4"/>
      <c r="G105" s="4"/>
      <c r="H105" s="4"/>
      <c r="I105" s="4"/>
      <c r="J105" s="4"/>
      <c r="K105" s="4"/>
      <c r="L105" s="47"/>
      <c r="M105" s="47"/>
    </row>
    <row r="106" spans="1:13" ht="19.899999999999999" customHeight="1" x14ac:dyDescent="0.25">
      <c r="A106" s="3" t="s">
        <v>6</v>
      </c>
      <c r="B106" s="269" t="s">
        <v>411</v>
      </c>
      <c r="C106" s="270"/>
      <c r="D106" s="96"/>
      <c r="E106" s="96"/>
      <c r="F106" s="96"/>
      <c r="G106" s="96"/>
      <c r="H106" s="96"/>
      <c r="I106" s="96"/>
      <c r="J106" s="96"/>
      <c r="K106" s="96"/>
      <c r="L106" s="47"/>
      <c r="M106" s="47"/>
    </row>
    <row r="107" spans="1:13" ht="132" x14ac:dyDescent="0.25">
      <c r="A107" s="4">
        <v>1</v>
      </c>
      <c r="B107" s="68" t="s">
        <v>472</v>
      </c>
      <c r="C107" s="4" t="s">
        <v>506</v>
      </c>
      <c r="D107" s="4">
        <v>2</v>
      </c>
      <c r="E107" s="97">
        <v>159.68</v>
      </c>
      <c r="F107" s="97">
        <v>532.26666666666665</v>
      </c>
      <c r="G107" s="30">
        <v>43575</v>
      </c>
      <c r="H107" s="97">
        <v>272.34375</v>
      </c>
      <c r="I107" s="4"/>
      <c r="J107" s="96"/>
      <c r="K107" s="96"/>
      <c r="L107" s="46"/>
      <c r="M107" s="46"/>
    </row>
    <row r="108" spans="1:13" ht="90" customHeight="1" x14ac:dyDescent="0.25">
      <c r="A108" s="4">
        <v>2</v>
      </c>
      <c r="B108" s="98" t="s">
        <v>406</v>
      </c>
      <c r="C108" s="4" t="s">
        <v>507</v>
      </c>
      <c r="D108" s="4">
        <v>1</v>
      </c>
      <c r="E108" s="97">
        <v>95.460000000000008</v>
      </c>
      <c r="F108" s="97">
        <v>318.20000000000005</v>
      </c>
      <c r="G108" s="30">
        <v>30511</v>
      </c>
      <c r="H108" s="97">
        <v>190.69374999999999</v>
      </c>
      <c r="I108" s="4"/>
      <c r="J108" s="96"/>
      <c r="K108" s="96"/>
      <c r="L108" s="46"/>
      <c r="M108" s="46"/>
    </row>
    <row r="109" spans="1:13" ht="132" x14ac:dyDescent="0.25">
      <c r="A109" s="4">
        <v>3</v>
      </c>
      <c r="B109" s="98" t="s">
        <v>409</v>
      </c>
      <c r="C109" s="4" t="s">
        <v>508</v>
      </c>
      <c r="D109" s="4">
        <v>2</v>
      </c>
      <c r="E109" s="97">
        <v>139.30000000000001</v>
      </c>
      <c r="F109" s="97">
        <v>464.33333333333337</v>
      </c>
      <c r="G109" s="30">
        <v>43257</v>
      </c>
      <c r="H109" s="97">
        <v>270.35624999999999</v>
      </c>
      <c r="I109" s="4"/>
      <c r="J109" s="96"/>
      <c r="K109" s="96"/>
      <c r="L109" s="46"/>
      <c r="M109" s="46"/>
    </row>
    <row r="110" spans="1:13" s="67" customFormat="1" ht="19.899999999999999" customHeight="1" x14ac:dyDescent="0.25">
      <c r="A110" s="3" t="s">
        <v>7</v>
      </c>
      <c r="B110" s="269" t="s">
        <v>401</v>
      </c>
      <c r="C110" s="270"/>
      <c r="D110" s="5"/>
      <c r="E110" s="14"/>
      <c r="F110" s="97"/>
      <c r="G110" s="13"/>
      <c r="H110" s="97"/>
      <c r="I110" s="3"/>
      <c r="J110" s="20"/>
      <c r="K110" s="20"/>
      <c r="L110" s="47"/>
      <c r="M110" s="47"/>
    </row>
    <row r="111" spans="1:13" ht="165" x14ac:dyDescent="0.25">
      <c r="A111" s="4">
        <v>1</v>
      </c>
      <c r="B111" s="98" t="s">
        <v>395</v>
      </c>
      <c r="C111" s="4" t="s">
        <v>509</v>
      </c>
      <c r="D111" s="4">
        <v>3</v>
      </c>
      <c r="E111" s="97">
        <v>146.23000000000002</v>
      </c>
      <c r="F111" s="97">
        <v>487.43333333333345</v>
      </c>
      <c r="G111" s="30">
        <v>51651</v>
      </c>
      <c r="H111" s="97">
        <v>322.81875000000002</v>
      </c>
      <c r="I111" s="4"/>
      <c r="J111" s="96"/>
      <c r="K111" s="96"/>
      <c r="L111" s="46"/>
      <c r="M111" s="46"/>
    </row>
    <row r="112" spans="1:13" ht="99" x14ac:dyDescent="0.25">
      <c r="A112" s="4">
        <v>2</v>
      </c>
      <c r="B112" s="98" t="s">
        <v>473</v>
      </c>
      <c r="C112" s="4" t="s">
        <v>510</v>
      </c>
      <c r="D112" s="4">
        <v>1</v>
      </c>
      <c r="E112" s="97">
        <v>286.47000000000003</v>
      </c>
      <c r="F112" s="97">
        <v>954.90000000000009</v>
      </c>
      <c r="G112" s="30">
        <v>46246</v>
      </c>
      <c r="H112" s="97">
        <v>289.03750000000002</v>
      </c>
      <c r="I112" s="4"/>
      <c r="J112" s="96"/>
      <c r="K112" s="96"/>
      <c r="L112" s="46"/>
      <c r="M112" s="46"/>
    </row>
    <row r="113" spans="1:13" s="67" customFormat="1" ht="19.899999999999999" customHeight="1" x14ac:dyDescent="0.25">
      <c r="A113" s="3" t="s">
        <v>8</v>
      </c>
      <c r="B113" s="269" t="s">
        <v>382</v>
      </c>
      <c r="C113" s="270"/>
      <c r="D113" s="5"/>
      <c r="E113" s="14"/>
      <c r="F113" s="97"/>
      <c r="G113" s="13"/>
      <c r="H113" s="97"/>
      <c r="I113" s="3"/>
      <c r="J113" s="20"/>
      <c r="K113" s="20"/>
      <c r="L113" s="47"/>
      <c r="M113" s="47"/>
    </row>
    <row r="114" spans="1:13" ht="99" x14ac:dyDescent="0.25">
      <c r="A114" s="4">
        <v>1</v>
      </c>
      <c r="B114" s="98" t="s">
        <v>383</v>
      </c>
      <c r="C114" s="4" t="s">
        <v>511</v>
      </c>
      <c r="D114" s="4">
        <v>1</v>
      </c>
      <c r="E114" s="97">
        <v>151.88</v>
      </c>
      <c r="F114" s="97">
        <v>506.26666666666671</v>
      </c>
      <c r="G114" s="30">
        <v>45282</v>
      </c>
      <c r="H114" s="97">
        <v>283.01249999999999</v>
      </c>
      <c r="I114" s="4"/>
      <c r="J114" s="96"/>
      <c r="K114" s="96"/>
      <c r="L114" s="46"/>
      <c r="M114" s="46"/>
    </row>
    <row r="115" spans="1:13" ht="82.5" x14ac:dyDescent="0.25">
      <c r="A115" s="4">
        <v>2</v>
      </c>
      <c r="B115" s="98" t="s">
        <v>384</v>
      </c>
      <c r="C115" s="4" t="s">
        <v>512</v>
      </c>
      <c r="D115" s="4">
        <v>1</v>
      </c>
      <c r="E115" s="97">
        <v>123.85</v>
      </c>
      <c r="F115" s="97">
        <v>412.83333333333331</v>
      </c>
      <c r="G115" s="30">
        <v>36074</v>
      </c>
      <c r="H115" s="97">
        <v>225.46249999999998</v>
      </c>
      <c r="I115" s="4"/>
      <c r="J115" s="4"/>
      <c r="K115" s="4"/>
      <c r="L115" s="46"/>
      <c r="M115" s="46"/>
    </row>
    <row r="116" spans="1:13" ht="99" x14ac:dyDescent="0.25">
      <c r="A116" s="4">
        <v>3</v>
      </c>
      <c r="B116" s="98" t="s">
        <v>386</v>
      </c>
      <c r="C116" s="4" t="s">
        <v>513</v>
      </c>
      <c r="D116" s="4">
        <v>1</v>
      </c>
      <c r="E116" s="97">
        <v>81.62</v>
      </c>
      <c r="F116" s="97">
        <v>272.06666666666666</v>
      </c>
      <c r="G116" s="30">
        <v>22281</v>
      </c>
      <c r="H116" s="97">
        <v>139.25624999999999</v>
      </c>
      <c r="I116" s="4"/>
      <c r="J116" s="4"/>
      <c r="K116" s="4"/>
      <c r="L116" s="46"/>
      <c r="M116" s="46"/>
    </row>
    <row r="117" spans="1:13" ht="132" x14ac:dyDescent="0.25">
      <c r="A117" s="4">
        <v>4</v>
      </c>
      <c r="B117" s="98" t="s">
        <v>388</v>
      </c>
      <c r="C117" s="4" t="s">
        <v>514</v>
      </c>
      <c r="D117" s="4">
        <v>2</v>
      </c>
      <c r="E117" s="97">
        <v>142.30000000000001</v>
      </c>
      <c r="F117" s="97">
        <v>474.33333333333343</v>
      </c>
      <c r="G117" s="30">
        <v>35596</v>
      </c>
      <c r="H117" s="97">
        <v>222.47499999999997</v>
      </c>
      <c r="I117" s="4"/>
      <c r="J117" s="4"/>
      <c r="K117" s="4"/>
      <c r="L117" s="46"/>
      <c r="M117" s="46"/>
    </row>
    <row r="118" spans="1:13" ht="88.9" customHeight="1" x14ac:dyDescent="0.25">
      <c r="A118" s="4">
        <v>5</v>
      </c>
      <c r="B118" s="98" t="s">
        <v>391</v>
      </c>
      <c r="C118" s="4" t="s">
        <v>515</v>
      </c>
      <c r="D118" s="4">
        <v>1</v>
      </c>
      <c r="E118" s="97">
        <v>90.84</v>
      </c>
      <c r="F118" s="97">
        <v>302.8</v>
      </c>
      <c r="G118" s="30">
        <v>21748</v>
      </c>
      <c r="H118" s="97">
        <v>135.92500000000001</v>
      </c>
      <c r="I118" s="4"/>
      <c r="J118" s="4"/>
      <c r="K118" s="4"/>
      <c r="L118" s="46"/>
      <c r="M118" s="46"/>
    </row>
    <row r="119" spans="1:13" s="67" customFormat="1" ht="19.899999999999999" customHeight="1" x14ac:dyDescent="0.25">
      <c r="A119" s="3" t="s">
        <v>81</v>
      </c>
      <c r="B119" s="269" t="s">
        <v>379</v>
      </c>
      <c r="C119" s="270"/>
      <c r="D119" s="5"/>
      <c r="E119" s="14"/>
      <c r="F119" s="97"/>
      <c r="G119" s="13"/>
      <c r="H119" s="97"/>
      <c r="I119" s="3"/>
      <c r="J119" s="3"/>
      <c r="K119" s="3"/>
      <c r="L119" s="47"/>
      <c r="M119" s="47"/>
    </row>
    <row r="120" spans="1:13" ht="115.5" x14ac:dyDescent="0.25">
      <c r="A120" s="4">
        <v>1</v>
      </c>
      <c r="B120" s="98" t="s">
        <v>369</v>
      </c>
      <c r="C120" s="4" t="s">
        <v>516</v>
      </c>
      <c r="D120" s="4">
        <v>2</v>
      </c>
      <c r="E120" s="97">
        <v>127.5</v>
      </c>
      <c r="F120" s="97">
        <v>425</v>
      </c>
      <c r="G120" s="30">
        <v>52590</v>
      </c>
      <c r="H120" s="97">
        <v>328.6875</v>
      </c>
      <c r="I120" s="4"/>
      <c r="J120" s="4"/>
      <c r="K120" s="4"/>
      <c r="L120" s="46"/>
      <c r="M120" s="46"/>
    </row>
    <row r="121" spans="1:13" ht="132" x14ac:dyDescent="0.25">
      <c r="A121" s="4">
        <v>2</v>
      </c>
      <c r="B121" s="98" t="s">
        <v>378</v>
      </c>
      <c r="C121" s="4" t="s">
        <v>517</v>
      </c>
      <c r="D121" s="4">
        <v>2</v>
      </c>
      <c r="E121" s="97">
        <v>154.52000000000001</v>
      </c>
      <c r="F121" s="97">
        <v>515.06666666666672</v>
      </c>
      <c r="G121" s="30">
        <v>54321</v>
      </c>
      <c r="H121" s="97">
        <v>339.50624999999997</v>
      </c>
      <c r="I121" s="4"/>
      <c r="J121" s="4"/>
      <c r="K121" s="4"/>
      <c r="L121" s="46"/>
      <c r="M121" s="46"/>
    </row>
    <row r="122" spans="1:13" ht="115.5" x14ac:dyDescent="0.25">
      <c r="A122" s="4">
        <v>3</v>
      </c>
      <c r="B122" s="98" t="s">
        <v>372</v>
      </c>
      <c r="C122" s="4" t="s">
        <v>518</v>
      </c>
      <c r="D122" s="4">
        <v>2</v>
      </c>
      <c r="E122" s="97">
        <v>118.27000000000001</v>
      </c>
      <c r="F122" s="97">
        <v>394.23333333333335</v>
      </c>
      <c r="G122" s="30">
        <v>53784</v>
      </c>
      <c r="H122" s="97">
        <v>336.15</v>
      </c>
      <c r="I122" s="4"/>
      <c r="J122" s="4"/>
      <c r="K122" s="4"/>
      <c r="L122" s="46"/>
      <c r="M122" s="46"/>
    </row>
    <row r="123" spans="1:13" s="67" customFormat="1" ht="19.899999999999999" customHeight="1" x14ac:dyDescent="0.25">
      <c r="A123" s="3" t="s">
        <v>105</v>
      </c>
      <c r="B123" s="269" t="s">
        <v>367</v>
      </c>
      <c r="C123" s="270"/>
      <c r="D123" s="3"/>
      <c r="E123" s="14"/>
      <c r="F123" s="97"/>
      <c r="G123" s="13"/>
      <c r="H123" s="97"/>
      <c r="I123" s="3"/>
      <c r="J123" s="3"/>
      <c r="K123" s="3"/>
      <c r="L123" s="47"/>
      <c r="M123" s="47"/>
    </row>
    <row r="124" spans="1:13" ht="132" x14ac:dyDescent="0.25">
      <c r="A124" s="4">
        <v>1</v>
      </c>
      <c r="B124" s="98" t="s">
        <v>362</v>
      </c>
      <c r="C124" s="4" t="s">
        <v>519</v>
      </c>
      <c r="D124" s="4">
        <v>2</v>
      </c>
      <c r="E124" s="97">
        <v>143.79</v>
      </c>
      <c r="F124" s="97">
        <v>479.3</v>
      </c>
      <c r="G124" s="30">
        <v>56675</v>
      </c>
      <c r="H124" s="97">
        <v>354.21875</v>
      </c>
      <c r="I124" s="4"/>
      <c r="J124" s="4"/>
      <c r="K124" s="4"/>
      <c r="L124" s="46"/>
      <c r="M124" s="46"/>
    </row>
    <row r="125" spans="1:13" ht="120.6" customHeight="1" x14ac:dyDescent="0.25">
      <c r="A125" s="4">
        <v>2</v>
      </c>
      <c r="B125" s="98" t="s">
        <v>364</v>
      </c>
      <c r="C125" s="4" t="s">
        <v>520</v>
      </c>
      <c r="D125" s="4">
        <v>2</v>
      </c>
      <c r="E125" s="97">
        <v>83.92</v>
      </c>
      <c r="F125" s="97">
        <v>279.73333333333335</v>
      </c>
      <c r="G125" s="30">
        <v>44695</v>
      </c>
      <c r="H125" s="97">
        <v>279.34375</v>
      </c>
      <c r="I125" s="4"/>
      <c r="J125" s="4"/>
      <c r="K125" s="4"/>
      <c r="L125" s="46"/>
      <c r="M125" s="46"/>
    </row>
    <row r="126" spans="1:13" ht="103.15" customHeight="1" x14ac:dyDescent="0.25">
      <c r="A126" s="4">
        <v>3</v>
      </c>
      <c r="B126" s="68" t="s">
        <v>363</v>
      </c>
      <c r="C126" s="4" t="s">
        <v>567</v>
      </c>
      <c r="D126" s="4">
        <v>1</v>
      </c>
      <c r="E126" s="97">
        <v>95.94</v>
      </c>
      <c r="F126" s="97">
        <v>319.8</v>
      </c>
      <c r="G126" s="30">
        <v>37528</v>
      </c>
      <c r="H126" s="97">
        <v>234.54999999999998</v>
      </c>
      <c r="I126" s="4"/>
      <c r="J126" s="4"/>
      <c r="K126" s="4"/>
      <c r="L126" s="46"/>
      <c r="M126" s="46"/>
    </row>
    <row r="127" spans="1:13" ht="126.6" customHeight="1" x14ac:dyDescent="0.25">
      <c r="A127" s="4">
        <v>4</v>
      </c>
      <c r="B127" s="98" t="s">
        <v>366</v>
      </c>
      <c r="C127" s="4" t="s">
        <v>521</v>
      </c>
      <c r="D127" s="4">
        <v>2</v>
      </c>
      <c r="E127" s="97">
        <v>115.86</v>
      </c>
      <c r="F127" s="97">
        <v>386.2</v>
      </c>
      <c r="G127" s="30">
        <v>36859</v>
      </c>
      <c r="H127" s="97">
        <v>230.36875000000001</v>
      </c>
      <c r="I127" s="4"/>
      <c r="J127" s="4"/>
      <c r="K127" s="4"/>
      <c r="L127" s="46"/>
      <c r="M127" s="46"/>
    </row>
    <row r="128" spans="1:13" ht="19.899999999999999" customHeight="1" x14ac:dyDescent="0.25">
      <c r="A128" s="3" t="s">
        <v>138</v>
      </c>
      <c r="B128" s="269" t="s">
        <v>353</v>
      </c>
      <c r="C128" s="270"/>
      <c r="D128" s="4"/>
      <c r="E128" s="9"/>
      <c r="F128" s="97"/>
      <c r="G128" s="10"/>
      <c r="H128" s="97"/>
      <c r="I128" s="4"/>
      <c r="J128" s="4"/>
      <c r="K128" s="4"/>
      <c r="L128" s="46"/>
      <c r="M128" s="46"/>
    </row>
    <row r="129" spans="1:13" ht="198" x14ac:dyDescent="0.25">
      <c r="A129" s="4">
        <v>1</v>
      </c>
      <c r="B129" s="98" t="s">
        <v>342</v>
      </c>
      <c r="C129" s="4" t="s">
        <v>522</v>
      </c>
      <c r="D129" s="4">
        <v>4</v>
      </c>
      <c r="E129" s="97">
        <v>122.10000000000001</v>
      </c>
      <c r="F129" s="97">
        <v>407</v>
      </c>
      <c r="G129" s="30">
        <v>70384</v>
      </c>
      <c r="H129" s="97">
        <v>439.9</v>
      </c>
      <c r="I129" s="4"/>
      <c r="J129" s="4"/>
      <c r="K129" s="4"/>
      <c r="L129" s="46"/>
      <c r="M129" s="46"/>
    </row>
    <row r="130" spans="1:13" ht="121.15" customHeight="1" x14ac:dyDescent="0.25">
      <c r="A130" s="4">
        <v>2</v>
      </c>
      <c r="B130" s="98" t="s">
        <v>354</v>
      </c>
      <c r="C130" s="4" t="s">
        <v>523</v>
      </c>
      <c r="D130" s="4">
        <v>2</v>
      </c>
      <c r="E130" s="97">
        <v>142.54</v>
      </c>
      <c r="F130" s="97">
        <v>475.13333333333333</v>
      </c>
      <c r="G130" s="30">
        <v>46773</v>
      </c>
      <c r="H130" s="97">
        <v>292.33125000000001</v>
      </c>
      <c r="I130" s="4"/>
      <c r="J130" s="4"/>
      <c r="K130" s="4"/>
      <c r="L130" s="46"/>
      <c r="M130" s="46"/>
    </row>
    <row r="131" spans="1:13" ht="132" x14ac:dyDescent="0.25">
      <c r="A131" s="4">
        <v>3</v>
      </c>
      <c r="B131" s="98" t="s">
        <v>351</v>
      </c>
      <c r="C131" s="4" t="s">
        <v>524</v>
      </c>
      <c r="D131" s="4">
        <v>2</v>
      </c>
      <c r="E131" s="97">
        <v>96.36999999999999</v>
      </c>
      <c r="F131" s="97">
        <v>321.23333333333329</v>
      </c>
      <c r="G131" s="30">
        <v>42250</v>
      </c>
      <c r="H131" s="97">
        <v>264.0625</v>
      </c>
      <c r="I131" s="4"/>
      <c r="J131" s="4"/>
      <c r="K131" s="4"/>
      <c r="L131" s="46"/>
      <c r="M131" s="46"/>
    </row>
    <row r="132" spans="1:13" ht="123" customHeight="1" x14ac:dyDescent="0.25">
      <c r="A132" s="4">
        <v>4</v>
      </c>
      <c r="B132" s="98" t="s">
        <v>356</v>
      </c>
      <c r="C132" s="4" t="s">
        <v>525</v>
      </c>
      <c r="D132" s="4">
        <v>2</v>
      </c>
      <c r="E132" s="97">
        <v>114.24</v>
      </c>
      <c r="F132" s="97">
        <v>380.79999999999995</v>
      </c>
      <c r="G132" s="30">
        <v>37877</v>
      </c>
      <c r="H132" s="97">
        <v>236.73125000000002</v>
      </c>
      <c r="I132" s="4"/>
      <c r="J132" s="4"/>
      <c r="K132" s="4"/>
      <c r="L132" s="46"/>
      <c r="M132" s="46"/>
    </row>
    <row r="133" spans="1:13" ht="123" customHeight="1" x14ac:dyDescent="0.25">
      <c r="A133" s="4">
        <v>5</v>
      </c>
      <c r="B133" s="98" t="s">
        <v>346</v>
      </c>
      <c r="C133" s="4" t="s">
        <v>526</v>
      </c>
      <c r="D133" s="4">
        <v>2</v>
      </c>
      <c r="E133" s="97">
        <v>90.25</v>
      </c>
      <c r="F133" s="97">
        <v>300.83333333333331</v>
      </c>
      <c r="G133" s="30">
        <v>38705</v>
      </c>
      <c r="H133" s="97">
        <v>241.90625</v>
      </c>
      <c r="I133" s="4"/>
      <c r="J133" s="4"/>
      <c r="K133" s="4"/>
      <c r="L133" s="46"/>
      <c r="M133" s="46"/>
    </row>
    <row r="134" spans="1:13" ht="87.6" customHeight="1" x14ac:dyDescent="0.25">
      <c r="A134" s="4">
        <v>6</v>
      </c>
      <c r="B134" s="98" t="s">
        <v>358</v>
      </c>
      <c r="C134" s="4" t="s">
        <v>527</v>
      </c>
      <c r="D134" s="4">
        <v>1</v>
      </c>
      <c r="E134" s="97">
        <v>73.84957</v>
      </c>
      <c r="F134" s="97">
        <v>246.16523333333333</v>
      </c>
      <c r="G134" s="30">
        <v>31700</v>
      </c>
      <c r="H134" s="97">
        <v>198.125</v>
      </c>
      <c r="I134" s="4"/>
      <c r="J134" s="4"/>
      <c r="K134" s="4"/>
      <c r="L134" s="46"/>
      <c r="M134" s="46"/>
    </row>
    <row r="135" spans="1:13" ht="19.899999999999999" customHeight="1" x14ac:dyDescent="0.25">
      <c r="A135" s="3" t="s">
        <v>121</v>
      </c>
      <c r="B135" s="269" t="s">
        <v>341</v>
      </c>
      <c r="C135" s="270"/>
      <c r="D135" s="4"/>
      <c r="E135" s="9"/>
      <c r="F135" s="97"/>
      <c r="G135" s="10"/>
      <c r="H135" s="97"/>
      <c r="I135" s="4"/>
      <c r="J135" s="4"/>
      <c r="K135" s="4"/>
      <c r="L135" s="46"/>
      <c r="M135" s="46"/>
    </row>
    <row r="136" spans="1:13" ht="148.5" x14ac:dyDescent="0.25">
      <c r="A136" s="4">
        <v>1</v>
      </c>
      <c r="B136" s="98" t="s">
        <v>331</v>
      </c>
      <c r="C136" s="4" t="s">
        <v>528</v>
      </c>
      <c r="D136" s="4">
        <v>3</v>
      </c>
      <c r="E136" s="97">
        <v>146.28</v>
      </c>
      <c r="F136" s="97">
        <v>487.6</v>
      </c>
      <c r="G136" s="30">
        <v>49450</v>
      </c>
      <c r="H136" s="97">
        <v>309.0625</v>
      </c>
      <c r="I136" s="4"/>
      <c r="J136" s="4"/>
      <c r="K136" s="4"/>
      <c r="L136" s="46"/>
      <c r="M136" s="46"/>
    </row>
    <row r="137" spans="1:13" ht="155.44999999999999" customHeight="1" x14ac:dyDescent="0.25">
      <c r="A137" s="4">
        <v>2</v>
      </c>
      <c r="B137" s="98" t="s">
        <v>337</v>
      </c>
      <c r="C137" s="4" t="s">
        <v>529</v>
      </c>
      <c r="D137" s="4">
        <v>3</v>
      </c>
      <c r="E137" s="97">
        <v>146.62</v>
      </c>
      <c r="F137" s="97">
        <v>488.73333333333335</v>
      </c>
      <c r="G137" s="30">
        <v>66731</v>
      </c>
      <c r="H137" s="97">
        <v>417.06874999999997</v>
      </c>
      <c r="I137" s="4"/>
      <c r="J137" s="4"/>
      <c r="K137" s="4"/>
      <c r="L137" s="46"/>
      <c r="M137" s="46"/>
    </row>
    <row r="138" spans="1:13" ht="121.9" customHeight="1" x14ac:dyDescent="0.25">
      <c r="A138" s="4">
        <v>3</v>
      </c>
      <c r="B138" s="98" t="s">
        <v>339</v>
      </c>
      <c r="C138" s="4" t="s">
        <v>530</v>
      </c>
      <c r="D138" s="4">
        <v>2</v>
      </c>
      <c r="E138" s="97">
        <v>130.02000000000001</v>
      </c>
      <c r="F138" s="97">
        <v>433.40000000000003</v>
      </c>
      <c r="G138" s="30">
        <v>53678</v>
      </c>
      <c r="H138" s="97">
        <v>335.48749999999995</v>
      </c>
      <c r="I138" s="4"/>
      <c r="J138" s="4"/>
      <c r="K138" s="4"/>
      <c r="L138" s="46"/>
      <c r="M138" s="46"/>
    </row>
    <row r="139" spans="1:13" ht="19.899999999999999" customHeight="1" x14ac:dyDescent="0.25">
      <c r="A139" s="3" t="s">
        <v>137</v>
      </c>
      <c r="B139" s="269" t="s">
        <v>330</v>
      </c>
      <c r="C139" s="270"/>
      <c r="D139" s="4"/>
      <c r="E139" s="9"/>
      <c r="F139" s="97"/>
      <c r="G139" s="10"/>
      <c r="H139" s="97"/>
      <c r="I139" s="4"/>
      <c r="J139" s="4"/>
      <c r="K139" s="4"/>
      <c r="L139" s="46"/>
      <c r="M139" s="46"/>
    </row>
    <row r="140" spans="1:13" ht="165" x14ac:dyDescent="0.25">
      <c r="A140" s="4">
        <v>1</v>
      </c>
      <c r="B140" s="98" t="s">
        <v>320</v>
      </c>
      <c r="C140" s="4" t="s">
        <v>531</v>
      </c>
      <c r="D140" s="4">
        <v>3</v>
      </c>
      <c r="E140" s="97">
        <v>104.62</v>
      </c>
      <c r="F140" s="97">
        <v>348.73333333333335</v>
      </c>
      <c r="G140" s="30">
        <v>59562</v>
      </c>
      <c r="H140" s="97">
        <v>372.26249999999999</v>
      </c>
      <c r="I140" s="4"/>
      <c r="J140" s="4"/>
      <c r="K140" s="4"/>
      <c r="L140" s="46"/>
      <c r="M140" s="46"/>
    </row>
    <row r="141" spans="1:13" ht="132" x14ac:dyDescent="0.25">
      <c r="A141" s="4">
        <v>2</v>
      </c>
      <c r="B141" s="98" t="s">
        <v>325</v>
      </c>
      <c r="C141" s="4" t="s">
        <v>532</v>
      </c>
      <c r="D141" s="4">
        <v>2</v>
      </c>
      <c r="E141" s="97">
        <v>107.64</v>
      </c>
      <c r="F141" s="97">
        <v>358.8</v>
      </c>
      <c r="G141" s="30">
        <v>70178</v>
      </c>
      <c r="H141" s="97">
        <v>438.61249999999995</v>
      </c>
      <c r="I141" s="4"/>
      <c r="J141" s="4"/>
      <c r="K141" s="4"/>
      <c r="L141" s="46"/>
      <c r="M141" s="46"/>
    </row>
    <row r="142" spans="1:13" ht="124.15" customHeight="1" x14ac:dyDescent="0.25">
      <c r="A142" s="4">
        <v>3</v>
      </c>
      <c r="B142" s="98" t="s">
        <v>300</v>
      </c>
      <c r="C142" s="4" t="s">
        <v>533</v>
      </c>
      <c r="D142" s="4">
        <v>2</v>
      </c>
      <c r="E142" s="97">
        <v>73.430000000000007</v>
      </c>
      <c r="F142" s="97">
        <v>244.76666666666671</v>
      </c>
      <c r="G142" s="30">
        <v>59475</v>
      </c>
      <c r="H142" s="97">
        <v>371.71875</v>
      </c>
      <c r="I142" s="4"/>
      <c r="J142" s="4"/>
      <c r="K142" s="4"/>
      <c r="L142" s="46"/>
      <c r="M142" s="46"/>
    </row>
    <row r="143" spans="1:13" ht="19.899999999999999" customHeight="1" x14ac:dyDescent="0.25">
      <c r="A143" s="3" t="s">
        <v>183</v>
      </c>
      <c r="B143" s="269" t="s">
        <v>313</v>
      </c>
      <c r="C143" s="270"/>
      <c r="D143" s="19"/>
      <c r="E143" s="9"/>
      <c r="F143" s="97"/>
      <c r="G143" s="10"/>
      <c r="H143" s="97"/>
      <c r="I143" s="4"/>
      <c r="J143" s="4"/>
      <c r="K143" s="4"/>
      <c r="L143" s="46"/>
      <c r="M143" s="46"/>
    </row>
    <row r="144" spans="1:13" ht="165" x14ac:dyDescent="0.25">
      <c r="A144" s="4">
        <v>1</v>
      </c>
      <c r="B144" s="98" t="s">
        <v>308</v>
      </c>
      <c r="C144" s="4" t="s">
        <v>534</v>
      </c>
      <c r="D144" s="4">
        <v>3</v>
      </c>
      <c r="E144" s="97">
        <v>281.7</v>
      </c>
      <c r="F144" s="97">
        <v>938.99999999999989</v>
      </c>
      <c r="G144" s="30">
        <v>61517</v>
      </c>
      <c r="H144" s="97">
        <v>384.48125000000005</v>
      </c>
      <c r="I144" s="4"/>
      <c r="J144" s="4"/>
      <c r="K144" s="4"/>
      <c r="L144" s="46"/>
      <c r="M144" s="46"/>
    </row>
    <row r="145" spans="1:13" ht="115.5" x14ac:dyDescent="0.25">
      <c r="A145" s="4">
        <v>2</v>
      </c>
      <c r="B145" s="98" t="s">
        <v>311</v>
      </c>
      <c r="C145" s="4" t="s">
        <v>546</v>
      </c>
      <c r="D145" s="4">
        <v>2</v>
      </c>
      <c r="E145" s="97">
        <v>163.41000000000003</v>
      </c>
      <c r="F145" s="97">
        <v>544.70000000000005</v>
      </c>
      <c r="G145" s="30">
        <v>29682</v>
      </c>
      <c r="H145" s="97">
        <v>185.51249999999999</v>
      </c>
      <c r="I145" s="4"/>
      <c r="J145" s="4"/>
      <c r="K145" s="4"/>
      <c r="L145" s="46"/>
      <c r="M145" s="46"/>
    </row>
    <row r="146" spans="1:13" ht="165" x14ac:dyDescent="0.25">
      <c r="A146" s="4">
        <v>3</v>
      </c>
      <c r="B146" s="98" t="s">
        <v>314</v>
      </c>
      <c r="C146" s="4" t="s">
        <v>535</v>
      </c>
      <c r="D146" s="4">
        <v>3</v>
      </c>
      <c r="E146" s="97">
        <v>210.5</v>
      </c>
      <c r="F146" s="97">
        <v>701.66666666666663</v>
      </c>
      <c r="G146" s="30">
        <v>60747</v>
      </c>
      <c r="H146" s="97">
        <v>379.66874999999999</v>
      </c>
      <c r="I146" s="4"/>
      <c r="J146" s="4"/>
      <c r="K146" s="4"/>
      <c r="L146" s="46"/>
      <c r="M146" s="46"/>
    </row>
    <row r="147" spans="1:13" ht="66" x14ac:dyDescent="0.25">
      <c r="A147" s="4">
        <v>4</v>
      </c>
      <c r="B147" s="98" t="s">
        <v>304</v>
      </c>
      <c r="C147" s="94" t="s">
        <v>572</v>
      </c>
      <c r="D147" s="4">
        <v>0</v>
      </c>
      <c r="E147" s="97">
        <v>281.7</v>
      </c>
      <c r="F147" s="97">
        <v>611.87</v>
      </c>
      <c r="G147" s="30">
        <v>61517</v>
      </c>
      <c r="H147" s="97">
        <v>231.76</v>
      </c>
      <c r="I147" s="4"/>
      <c r="J147" s="4"/>
      <c r="K147" s="4"/>
      <c r="L147" s="46"/>
      <c r="M147" s="46"/>
    </row>
    <row r="148" spans="1:13" ht="66" x14ac:dyDescent="0.25">
      <c r="A148" s="4">
        <v>5</v>
      </c>
      <c r="B148" s="99" t="s">
        <v>443</v>
      </c>
      <c r="C148" s="93" t="s">
        <v>568</v>
      </c>
      <c r="D148" s="4">
        <v>0</v>
      </c>
      <c r="E148" s="97">
        <v>163.69999999999999</v>
      </c>
      <c r="F148" s="97">
        <v>545.66999999999996</v>
      </c>
      <c r="G148" s="30">
        <v>18257</v>
      </c>
      <c r="H148" s="97">
        <v>228.21</v>
      </c>
      <c r="I148" s="4"/>
      <c r="J148" s="4"/>
      <c r="K148" s="4"/>
      <c r="L148" s="46"/>
      <c r="M148" s="46"/>
    </row>
    <row r="149" spans="1:13" ht="19.899999999999999" customHeight="1" x14ac:dyDescent="0.25">
      <c r="A149" s="3" t="s">
        <v>251</v>
      </c>
      <c r="B149" s="269" t="s">
        <v>291</v>
      </c>
      <c r="C149" s="270"/>
      <c r="D149" s="19"/>
      <c r="E149" s="9"/>
      <c r="F149" s="97"/>
      <c r="G149" s="10"/>
      <c r="H149" s="97"/>
      <c r="I149" s="4"/>
      <c r="J149" s="4"/>
      <c r="K149" s="4"/>
      <c r="L149" s="46"/>
      <c r="M149" s="46"/>
    </row>
    <row r="150" spans="1:13" ht="115.5" x14ac:dyDescent="0.25">
      <c r="A150" s="4">
        <v>1</v>
      </c>
      <c r="B150" s="98" t="s">
        <v>466</v>
      </c>
      <c r="C150" s="4" t="s">
        <v>536</v>
      </c>
      <c r="D150" s="4">
        <v>2</v>
      </c>
      <c r="E150" s="97">
        <v>184.14</v>
      </c>
      <c r="F150" s="97">
        <v>613.79999999999995</v>
      </c>
      <c r="G150" s="30">
        <v>20039</v>
      </c>
      <c r="H150" s="97">
        <v>125.24375000000001</v>
      </c>
      <c r="I150" s="4"/>
      <c r="J150" s="4"/>
      <c r="K150" s="4" t="s">
        <v>251</v>
      </c>
      <c r="L150" s="46"/>
      <c r="M150" s="46"/>
    </row>
    <row r="151" spans="1:13" ht="82.5" x14ac:dyDescent="0.25">
      <c r="A151" s="4">
        <v>2</v>
      </c>
      <c r="B151" s="98" t="s">
        <v>289</v>
      </c>
      <c r="C151" s="4" t="s">
        <v>537</v>
      </c>
      <c r="D151" s="4">
        <v>1</v>
      </c>
      <c r="E151" s="97">
        <v>229.35</v>
      </c>
      <c r="F151" s="97">
        <v>764.5</v>
      </c>
      <c r="G151" s="30">
        <v>17526</v>
      </c>
      <c r="H151" s="97">
        <v>109.53749999999999</v>
      </c>
      <c r="I151" s="4"/>
      <c r="J151" s="4"/>
      <c r="K151" s="4" t="s">
        <v>251</v>
      </c>
      <c r="L151" s="46"/>
      <c r="M151" s="46"/>
    </row>
    <row r="152" spans="1:13" ht="19.899999999999999" customHeight="1" x14ac:dyDescent="0.25">
      <c r="A152" s="3" t="s">
        <v>361</v>
      </c>
      <c r="B152" s="269" t="s">
        <v>297</v>
      </c>
      <c r="C152" s="270"/>
      <c r="D152" s="4"/>
      <c r="E152" s="9"/>
      <c r="F152" s="97"/>
      <c r="G152" s="10"/>
      <c r="H152" s="97"/>
      <c r="I152" s="4"/>
      <c r="J152" s="4"/>
      <c r="K152" s="4"/>
      <c r="L152" s="46"/>
      <c r="M152" s="46"/>
    </row>
    <row r="153" spans="1:13" ht="99" x14ac:dyDescent="0.25">
      <c r="A153" s="4">
        <v>1</v>
      </c>
      <c r="B153" s="98" t="s">
        <v>296</v>
      </c>
      <c r="C153" s="4" t="s">
        <v>538</v>
      </c>
      <c r="D153" s="4">
        <v>1</v>
      </c>
      <c r="E153" s="97">
        <v>285.38</v>
      </c>
      <c r="F153" s="97">
        <v>951.26666666666665</v>
      </c>
      <c r="G153" s="30">
        <v>24099</v>
      </c>
      <c r="H153" s="97">
        <v>150.61875000000001</v>
      </c>
      <c r="I153" s="4"/>
      <c r="J153" s="4"/>
      <c r="K153" s="4"/>
      <c r="L153" s="46"/>
      <c r="M153" s="46"/>
    </row>
    <row r="154" spans="1:13" ht="132" x14ac:dyDescent="0.25">
      <c r="A154" s="4">
        <v>2</v>
      </c>
      <c r="B154" s="98" t="s">
        <v>298</v>
      </c>
      <c r="C154" s="4" t="s">
        <v>539</v>
      </c>
      <c r="D154" s="4">
        <v>2</v>
      </c>
      <c r="E154" s="97">
        <v>138.07</v>
      </c>
      <c r="F154" s="97">
        <v>460.23333333333329</v>
      </c>
      <c r="G154" s="30">
        <v>58312</v>
      </c>
      <c r="H154" s="97">
        <v>364.45</v>
      </c>
      <c r="I154" s="4"/>
      <c r="J154" s="4"/>
      <c r="K154" s="4"/>
      <c r="L154" s="46"/>
      <c r="M154" s="46"/>
    </row>
    <row r="155" spans="1:13" ht="66" x14ac:dyDescent="0.25">
      <c r="A155" s="4">
        <v>3</v>
      </c>
      <c r="B155" s="98" t="s">
        <v>303</v>
      </c>
      <c r="C155" s="4" t="s">
        <v>566</v>
      </c>
      <c r="D155" s="4">
        <v>0</v>
      </c>
      <c r="E155" s="97">
        <v>4.3099999999999996</v>
      </c>
      <c r="F155" s="97"/>
      <c r="G155" s="30">
        <v>2789</v>
      </c>
      <c r="H155" s="97"/>
      <c r="I155" s="4"/>
      <c r="J155" s="4" t="s">
        <v>251</v>
      </c>
      <c r="K155" s="4"/>
      <c r="L155" s="46"/>
      <c r="M155" s="46"/>
    </row>
    <row r="156" spans="1:13" ht="66" x14ac:dyDescent="0.25">
      <c r="A156" s="4">
        <v>4</v>
      </c>
      <c r="B156" s="98" t="s">
        <v>440</v>
      </c>
      <c r="C156" s="4" t="s">
        <v>571</v>
      </c>
      <c r="D156" s="4">
        <v>0</v>
      </c>
      <c r="E156" s="97">
        <v>3.46</v>
      </c>
      <c r="F156" s="97"/>
      <c r="G156" s="30">
        <v>2546</v>
      </c>
      <c r="H156" s="97"/>
      <c r="I156" s="4"/>
      <c r="J156" s="4" t="s">
        <v>251</v>
      </c>
      <c r="K156" s="4"/>
      <c r="L156" s="46"/>
      <c r="M156" s="46"/>
    </row>
    <row r="157" spans="1:13" ht="19.899999999999999" customHeight="1" x14ac:dyDescent="0.25">
      <c r="A157" s="3" t="s">
        <v>368</v>
      </c>
      <c r="B157" s="269" t="s">
        <v>266</v>
      </c>
      <c r="C157" s="270"/>
      <c r="D157" s="4"/>
      <c r="E157" s="97"/>
      <c r="F157" s="97"/>
      <c r="G157" s="30"/>
      <c r="H157" s="97"/>
      <c r="I157" s="4"/>
      <c r="J157" s="4"/>
      <c r="K157" s="4"/>
      <c r="L157" s="46"/>
      <c r="M157" s="46"/>
    </row>
    <row r="158" spans="1:13" ht="99" x14ac:dyDescent="0.25">
      <c r="A158" s="4">
        <v>1</v>
      </c>
      <c r="B158" s="98" t="s">
        <v>474</v>
      </c>
      <c r="C158" s="4" t="s">
        <v>540</v>
      </c>
      <c r="D158" s="4">
        <v>3</v>
      </c>
      <c r="E158" s="97">
        <v>24.75</v>
      </c>
      <c r="F158" s="97"/>
      <c r="G158" s="30">
        <v>23179</v>
      </c>
      <c r="H158" s="97"/>
      <c r="I158" s="4"/>
      <c r="J158" s="4" t="s">
        <v>251</v>
      </c>
      <c r="K158" s="4"/>
      <c r="L158" s="46"/>
      <c r="M158" s="46"/>
    </row>
    <row r="159" spans="1:13" ht="19.899999999999999" customHeight="1" x14ac:dyDescent="0.25">
      <c r="A159" s="3" t="s">
        <v>380</v>
      </c>
      <c r="B159" s="269" t="s">
        <v>467</v>
      </c>
      <c r="C159" s="270"/>
      <c r="D159" s="4"/>
      <c r="E159" s="9"/>
      <c r="F159" s="97"/>
      <c r="G159" s="10"/>
      <c r="H159" s="97"/>
      <c r="I159" s="4"/>
      <c r="J159" s="4"/>
      <c r="K159" s="4"/>
      <c r="L159" s="46"/>
      <c r="M159" s="46"/>
    </row>
    <row r="160" spans="1:13" ht="148.5" x14ac:dyDescent="0.25">
      <c r="A160" s="4">
        <v>1</v>
      </c>
      <c r="B160" s="98" t="s">
        <v>277</v>
      </c>
      <c r="C160" s="4" t="s">
        <v>569</v>
      </c>
      <c r="D160" s="4">
        <v>2</v>
      </c>
      <c r="E160" s="97">
        <v>95.89</v>
      </c>
      <c r="F160" s="97">
        <v>1743.4545454545453</v>
      </c>
      <c r="G160" s="30">
        <v>55185</v>
      </c>
      <c r="H160" s="97">
        <v>262.78571428571428</v>
      </c>
      <c r="I160" s="4"/>
      <c r="J160" s="4"/>
      <c r="K160" s="4"/>
      <c r="L160" s="46"/>
      <c r="M160" s="46"/>
    </row>
    <row r="161" spans="1:13" ht="340.15" customHeight="1" x14ac:dyDescent="0.25">
      <c r="A161" s="4">
        <v>2</v>
      </c>
      <c r="B161" s="98" t="s">
        <v>475</v>
      </c>
      <c r="C161" s="4" t="s">
        <v>541</v>
      </c>
      <c r="D161" s="4">
        <v>8</v>
      </c>
      <c r="E161" s="97">
        <v>45.53</v>
      </c>
      <c r="F161" s="97">
        <v>827.81818181818187</v>
      </c>
      <c r="G161" s="30">
        <v>250661</v>
      </c>
      <c r="H161" s="97">
        <v>1193.6238095238095</v>
      </c>
      <c r="I161" s="4"/>
      <c r="J161" s="4"/>
      <c r="K161" s="4"/>
      <c r="L161" s="46"/>
      <c r="M161" s="46"/>
    </row>
    <row r="162" spans="1:13" ht="19.899999999999999" customHeight="1" x14ac:dyDescent="0.25">
      <c r="A162" s="3" t="s">
        <v>394</v>
      </c>
      <c r="B162" s="269" t="s">
        <v>275</v>
      </c>
      <c r="C162" s="270"/>
      <c r="D162" s="4"/>
      <c r="E162" s="9"/>
      <c r="F162" s="97"/>
      <c r="G162" s="10"/>
      <c r="H162" s="97"/>
      <c r="I162" s="4"/>
      <c r="J162" s="4"/>
      <c r="K162" s="4"/>
      <c r="L162" s="46"/>
      <c r="M162" s="46"/>
    </row>
    <row r="163" spans="1:13" ht="165" x14ac:dyDescent="0.25">
      <c r="A163" s="4">
        <v>1</v>
      </c>
      <c r="B163" s="98" t="s">
        <v>269</v>
      </c>
      <c r="C163" s="4" t="s">
        <v>542</v>
      </c>
      <c r="D163" s="4">
        <v>3</v>
      </c>
      <c r="E163" s="97">
        <v>61.35</v>
      </c>
      <c r="F163" s="97">
        <v>1115.4545454545455</v>
      </c>
      <c r="G163" s="30">
        <v>40609</v>
      </c>
      <c r="H163" s="97">
        <v>193.37619047619049</v>
      </c>
      <c r="I163" s="4"/>
      <c r="J163" s="4"/>
      <c r="K163" s="4" t="s">
        <v>251</v>
      </c>
      <c r="L163" s="46"/>
      <c r="M163" s="46"/>
    </row>
    <row r="164" spans="1:13" ht="145.15" customHeight="1" x14ac:dyDescent="0.25">
      <c r="A164" s="4">
        <v>2</v>
      </c>
      <c r="B164" s="98" t="s">
        <v>272</v>
      </c>
      <c r="C164" s="4" t="s">
        <v>543</v>
      </c>
      <c r="D164" s="4">
        <v>2</v>
      </c>
      <c r="E164" s="97">
        <v>79.773689999999988</v>
      </c>
      <c r="F164" s="97">
        <v>1450.4307272727272</v>
      </c>
      <c r="G164" s="30">
        <v>25865</v>
      </c>
      <c r="H164" s="97">
        <v>123.16666666666667</v>
      </c>
      <c r="I164" s="4"/>
      <c r="J164" s="4"/>
      <c r="K164" s="4"/>
      <c r="L164" s="46"/>
      <c r="M164" s="46"/>
    </row>
    <row r="165" spans="1:13" ht="66" x14ac:dyDescent="0.25">
      <c r="A165" s="4">
        <v>3</v>
      </c>
      <c r="B165" s="98" t="s">
        <v>439</v>
      </c>
      <c r="C165" s="4" t="s">
        <v>570</v>
      </c>
      <c r="D165" s="4">
        <v>0</v>
      </c>
      <c r="E165" s="95">
        <v>2.54</v>
      </c>
      <c r="F165" s="97"/>
      <c r="G165" s="30">
        <v>1872</v>
      </c>
      <c r="H165" s="97"/>
      <c r="I165" s="4"/>
      <c r="J165" s="4" t="s">
        <v>251</v>
      </c>
      <c r="K165" s="4"/>
      <c r="L165" s="46"/>
      <c r="M165" s="46"/>
    </row>
    <row r="166" spans="1:13" ht="19.899999999999999" customHeight="1" x14ac:dyDescent="0.25">
      <c r="A166" s="3" t="s">
        <v>402</v>
      </c>
      <c r="B166" s="269" t="s">
        <v>468</v>
      </c>
      <c r="C166" s="270"/>
      <c r="D166" s="4"/>
      <c r="E166" s="9"/>
      <c r="F166" s="97"/>
      <c r="G166" s="10"/>
      <c r="H166" s="97"/>
      <c r="I166" s="4"/>
      <c r="J166" s="4"/>
      <c r="K166" s="4"/>
      <c r="L166" s="46"/>
      <c r="M166" s="46"/>
    </row>
    <row r="167" spans="1:13" ht="313.5" x14ac:dyDescent="0.25">
      <c r="A167" s="4">
        <v>1</v>
      </c>
      <c r="B167" s="98" t="s">
        <v>255</v>
      </c>
      <c r="C167" s="4" t="s">
        <v>545</v>
      </c>
      <c r="D167" s="4">
        <v>7</v>
      </c>
      <c r="E167" s="97">
        <v>575.29</v>
      </c>
      <c r="F167" s="97"/>
      <c r="G167" s="30">
        <v>157629</v>
      </c>
      <c r="H167" s="97"/>
      <c r="I167" s="4"/>
      <c r="J167" s="4" t="s">
        <v>251</v>
      </c>
      <c r="K167" s="4"/>
      <c r="L167" s="46"/>
      <c r="M167" s="46"/>
    </row>
    <row r="168" spans="1:13" ht="82.5" x14ac:dyDescent="0.25">
      <c r="A168" s="4">
        <v>2</v>
      </c>
      <c r="B168" s="98" t="s">
        <v>253</v>
      </c>
      <c r="C168" s="4" t="s">
        <v>544</v>
      </c>
      <c r="D168" s="4">
        <v>0</v>
      </c>
      <c r="E168" s="97">
        <v>13.98</v>
      </c>
      <c r="F168" s="97"/>
      <c r="G168" s="30">
        <v>1896</v>
      </c>
      <c r="H168" s="97"/>
      <c r="I168" s="4"/>
      <c r="J168" s="4" t="s">
        <v>251</v>
      </c>
      <c r="K168" s="4"/>
      <c r="L168" s="46"/>
      <c r="M168" s="46"/>
    </row>
  </sheetData>
  <mergeCells count="28">
    <mergeCell ref="B159:C159"/>
    <mergeCell ref="B162:C162"/>
    <mergeCell ref="B166:C166"/>
    <mergeCell ref="B106:C106"/>
    <mergeCell ref="B139:C139"/>
    <mergeCell ref="B143:C143"/>
    <mergeCell ref="B149:C149"/>
    <mergeCell ref="B152:C152"/>
    <mergeCell ref="B157:C157"/>
    <mergeCell ref="B113:C113"/>
    <mergeCell ref="B110:C110"/>
    <mergeCell ref="B119:C119"/>
    <mergeCell ref="B123:C123"/>
    <mergeCell ref="B128:C128"/>
    <mergeCell ref="B135:C135"/>
    <mergeCell ref="A4:K4"/>
    <mergeCell ref="E1:K1"/>
    <mergeCell ref="A3:K3"/>
    <mergeCell ref="B6:B7"/>
    <mergeCell ref="A6:A7"/>
    <mergeCell ref="C6:C7"/>
    <mergeCell ref="D6:D7"/>
    <mergeCell ref="E6:F6"/>
    <mergeCell ref="G6:H6"/>
    <mergeCell ref="I6:I7"/>
    <mergeCell ref="J6:J7"/>
    <mergeCell ref="K6:K7"/>
    <mergeCell ref="A2:K2"/>
  </mergeCells>
  <phoneticPr fontId="15" type="noConversion"/>
  <printOptions horizontalCentered="1"/>
  <pageMargins left="0.31496062992125984" right="0.31496062992125984" top="0.74803149606299213" bottom="0.74803149606299213" header="0.31496062992125984" footer="0.31496062992125984"/>
  <pageSetup paperSize="9" scale="80" orientation="landscape" r:id="rId1"/>
  <rowBreaks count="3" manualBreakCount="3">
    <brk id="109" max="12" man="1"/>
    <brk id="138" max="12" man="1"/>
    <brk id="14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9"/>
  <sheetViews>
    <sheetView topLeftCell="A10" workbookViewId="0">
      <selection activeCell="B118" sqref="B118"/>
    </sheetView>
  </sheetViews>
  <sheetFormatPr defaultColWidth="8.85546875" defaultRowHeight="16.5" x14ac:dyDescent="0.25"/>
  <cols>
    <col min="1" max="1" width="13" style="1" customWidth="1"/>
    <col min="2" max="2" width="12.28515625" style="1" customWidth="1"/>
    <col min="3" max="3" width="15.5703125" style="1" customWidth="1"/>
    <col min="4" max="4" width="14" style="27" customWidth="1"/>
    <col min="5" max="5" width="14.7109375" style="1" customWidth="1"/>
    <col min="6" max="6" width="14.28515625" style="1" customWidth="1"/>
    <col min="7" max="7" width="14.5703125" style="1" customWidth="1"/>
    <col min="8" max="8" width="14.7109375" style="1" customWidth="1"/>
    <col min="9" max="16384" width="8.85546875" style="1"/>
  </cols>
  <sheetData>
    <row r="1" spans="1:32" ht="19.149999999999999" customHeight="1" x14ac:dyDescent="0.25">
      <c r="A1" s="253" t="s">
        <v>579</v>
      </c>
      <c r="B1" s="253"/>
      <c r="C1" s="253"/>
      <c r="D1" s="253"/>
      <c r="E1" s="253"/>
      <c r="F1" s="253"/>
      <c r="G1" s="253"/>
      <c r="H1" s="253"/>
    </row>
    <row r="2" spans="1:32" ht="37.9" customHeight="1" x14ac:dyDescent="0.25">
      <c r="A2" s="271" t="s">
        <v>580</v>
      </c>
      <c r="B2" s="271"/>
      <c r="C2" s="271"/>
      <c r="D2" s="271"/>
      <c r="E2" s="271"/>
      <c r="F2" s="271"/>
      <c r="G2" s="271"/>
      <c r="H2" s="271"/>
      <c r="I2" s="26"/>
      <c r="J2" s="26"/>
      <c r="K2" s="26"/>
      <c r="L2" s="26"/>
      <c r="M2" s="26"/>
      <c r="N2" s="26"/>
      <c r="O2" s="26"/>
      <c r="P2" s="26"/>
      <c r="Q2" s="26"/>
      <c r="R2" s="26"/>
      <c r="S2" s="26"/>
      <c r="T2" s="26"/>
      <c r="U2" s="26"/>
      <c r="V2" s="26"/>
      <c r="W2" s="26"/>
      <c r="X2" s="26"/>
      <c r="Y2" s="26"/>
      <c r="Z2" s="26"/>
      <c r="AA2" s="26"/>
      <c r="AB2" s="26"/>
      <c r="AC2" s="26"/>
      <c r="AD2" s="26"/>
      <c r="AE2" s="26"/>
      <c r="AF2" s="26"/>
    </row>
    <row r="3" spans="1:32" ht="10.15" customHeight="1" x14ac:dyDescent="0.25">
      <c r="A3" s="25"/>
      <c r="B3" s="25"/>
      <c r="C3" s="25"/>
      <c r="D3" s="25"/>
      <c r="E3" s="25"/>
      <c r="F3" s="25"/>
      <c r="G3" s="25"/>
      <c r="H3" s="25"/>
      <c r="I3" s="26"/>
      <c r="J3" s="26"/>
      <c r="K3" s="26"/>
      <c r="L3" s="26"/>
      <c r="M3" s="26"/>
      <c r="N3" s="26"/>
      <c r="O3" s="26"/>
      <c r="P3" s="26"/>
      <c r="Q3" s="26"/>
      <c r="R3" s="26"/>
      <c r="S3" s="26"/>
      <c r="T3" s="26"/>
      <c r="U3" s="26"/>
      <c r="V3" s="26"/>
      <c r="W3" s="26"/>
      <c r="X3" s="26"/>
      <c r="Y3" s="26"/>
      <c r="Z3" s="26"/>
      <c r="AA3" s="26"/>
      <c r="AB3" s="26"/>
      <c r="AC3" s="26"/>
      <c r="AD3" s="26"/>
      <c r="AE3" s="26"/>
      <c r="AF3" s="26"/>
    </row>
    <row r="4" spans="1:32" ht="28.15" customHeight="1" x14ac:dyDescent="0.25">
      <c r="A4" s="266" t="s">
        <v>252</v>
      </c>
      <c r="B4" s="266" t="s">
        <v>228</v>
      </c>
      <c r="C4" s="266" t="s">
        <v>229</v>
      </c>
      <c r="D4" s="266" t="s">
        <v>230</v>
      </c>
      <c r="E4" s="266" t="s">
        <v>231</v>
      </c>
      <c r="F4" s="266" t="s">
        <v>232</v>
      </c>
      <c r="G4" s="266" t="s">
        <v>233</v>
      </c>
      <c r="H4" s="266" t="s">
        <v>234</v>
      </c>
    </row>
    <row r="5" spans="1:32" ht="99.6" customHeight="1" x14ac:dyDescent="0.25">
      <c r="A5" s="266"/>
      <c r="B5" s="266"/>
      <c r="C5" s="266"/>
      <c r="D5" s="266"/>
      <c r="E5" s="266"/>
      <c r="F5" s="266"/>
      <c r="G5" s="266"/>
      <c r="H5" s="266"/>
    </row>
    <row r="6" spans="1:32" ht="23.25" customHeight="1" x14ac:dyDescent="0.25">
      <c r="A6" s="267" t="s">
        <v>584</v>
      </c>
      <c r="B6" s="268"/>
      <c r="C6" s="3"/>
      <c r="D6" s="3"/>
      <c r="E6" s="3"/>
      <c r="F6" s="3"/>
      <c r="G6" s="3"/>
      <c r="H6" s="3"/>
    </row>
    <row r="7" spans="1:32" s="199" customFormat="1" ht="18.75" x14ac:dyDescent="0.3">
      <c r="A7" s="196" t="s">
        <v>247</v>
      </c>
      <c r="B7" s="196">
        <v>110</v>
      </c>
      <c r="C7" s="196">
        <v>0</v>
      </c>
      <c r="D7" s="197">
        <v>1</v>
      </c>
      <c r="E7" s="198">
        <v>109</v>
      </c>
      <c r="F7" s="196">
        <v>44</v>
      </c>
      <c r="G7" s="196">
        <v>0</v>
      </c>
      <c r="H7" s="196">
        <v>66</v>
      </c>
    </row>
    <row r="8" spans="1:32" s="199" customFormat="1" ht="18.75" x14ac:dyDescent="0.3">
      <c r="A8" s="196" t="s">
        <v>249</v>
      </c>
      <c r="B8" s="196">
        <v>18</v>
      </c>
      <c r="C8" s="196">
        <v>0</v>
      </c>
      <c r="D8" s="197">
        <v>0</v>
      </c>
      <c r="E8" s="198">
        <v>18</v>
      </c>
      <c r="F8" s="196">
        <v>0</v>
      </c>
      <c r="G8" s="196">
        <v>0</v>
      </c>
      <c r="H8" s="196">
        <v>18</v>
      </c>
    </row>
    <row r="9" spans="1:32" s="199" customFormat="1" ht="18.75" x14ac:dyDescent="0.3">
      <c r="A9" s="196" t="s">
        <v>248</v>
      </c>
      <c r="B9" s="196">
        <v>27</v>
      </c>
      <c r="C9" s="196">
        <v>0</v>
      </c>
      <c r="D9" s="196">
        <v>0</v>
      </c>
      <c r="E9" s="198">
        <v>27</v>
      </c>
      <c r="F9" s="196">
        <v>10</v>
      </c>
      <c r="G9" s="196">
        <v>0</v>
      </c>
      <c r="H9" s="196">
        <v>17</v>
      </c>
    </row>
    <row r="10" spans="1:32" s="201" customFormat="1" ht="24.75" customHeight="1" x14ac:dyDescent="0.3">
      <c r="A10" s="200" t="s">
        <v>841</v>
      </c>
      <c r="B10" s="200">
        <v>155</v>
      </c>
      <c r="C10" s="200">
        <v>0</v>
      </c>
      <c r="D10" s="200">
        <v>1</v>
      </c>
      <c r="E10" s="200">
        <v>154</v>
      </c>
      <c r="F10" s="200">
        <v>54</v>
      </c>
      <c r="G10" s="200">
        <v>0</v>
      </c>
      <c r="H10" s="200">
        <v>101</v>
      </c>
    </row>
    <row r="11" spans="1:32" ht="23.25" customHeight="1" x14ac:dyDescent="0.25">
      <c r="A11" s="267" t="s">
        <v>413</v>
      </c>
      <c r="B11" s="268"/>
      <c r="C11" s="3"/>
      <c r="D11" s="3"/>
      <c r="E11" s="3"/>
      <c r="F11" s="3"/>
      <c r="G11" s="3"/>
      <c r="H11" s="3"/>
    </row>
    <row r="12" spans="1:32" ht="19.899999999999999" customHeight="1" x14ac:dyDescent="0.25">
      <c r="A12" s="28" t="s">
        <v>247</v>
      </c>
      <c r="B12" s="30">
        <v>116</v>
      </c>
      <c r="C12" s="30">
        <v>2</v>
      </c>
      <c r="D12" s="30">
        <v>4</v>
      </c>
      <c r="E12" s="30">
        <f>B12-C12-D12</f>
        <v>110</v>
      </c>
      <c r="F12" s="30">
        <v>41</v>
      </c>
      <c r="G12" s="30">
        <v>3</v>
      </c>
      <c r="H12" s="30">
        <v>72</v>
      </c>
    </row>
    <row r="13" spans="1:32" ht="19.899999999999999" customHeight="1" x14ac:dyDescent="0.25">
      <c r="A13" s="28" t="s">
        <v>248</v>
      </c>
      <c r="B13" s="30">
        <v>17</v>
      </c>
      <c r="C13" s="30">
        <v>0</v>
      </c>
      <c r="D13" s="30">
        <v>0</v>
      </c>
      <c r="E13" s="30">
        <f t="shared" ref="E13:E14" si="0">B13-C13-D13</f>
        <v>17</v>
      </c>
      <c r="F13" s="30">
        <v>4</v>
      </c>
      <c r="G13" s="30">
        <v>0</v>
      </c>
      <c r="H13" s="30">
        <f t="shared" ref="H13:H14" si="1">B13-F13</f>
        <v>13</v>
      </c>
    </row>
    <row r="14" spans="1:32" ht="19.899999999999999" customHeight="1" x14ac:dyDescent="0.25">
      <c r="A14" s="28" t="s">
        <v>249</v>
      </c>
      <c r="B14" s="30">
        <v>10</v>
      </c>
      <c r="C14" s="30">
        <v>0</v>
      </c>
      <c r="D14" s="30">
        <v>0</v>
      </c>
      <c r="E14" s="30">
        <f t="shared" si="0"/>
        <v>10</v>
      </c>
      <c r="F14" s="30">
        <v>0</v>
      </c>
      <c r="G14" s="30">
        <v>0</v>
      </c>
      <c r="H14" s="30">
        <f t="shared" si="1"/>
        <v>10</v>
      </c>
    </row>
    <row r="15" spans="1:32" ht="19.899999999999999" customHeight="1" x14ac:dyDescent="0.25">
      <c r="A15" s="28" t="s">
        <v>469</v>
      </c>
      <c r="B15" s="30">
        <v>0</v>
      </c>
      <c r="C15" s="30">
        <v>0</v>
      </c>
      <c r="D15" s="30">
        <v>0</v>
      </c>
      <c r="E15" s="30">
        <v>0</v>
      </c>
      <c r="F15" s="30">
        <v>3</v>
      </c>
      <c r="G15" s="30">
        <v>0</v>
      </c>
      <c r="H15" s="30">
        <v>0</v>
      </c>
    </row>
    <row r="16" spans="1:32" s="27" customFormat="1" ht="19.899999999999999" customHeight="1" x14ac:dyDescent="0.25">
      <c r="A16" s="85" t="s">
        <v>470</v>
      </c>
      <c r="B16" s="31">
        <f>SUM(B12:B14)</f>
        <v>143</v>
      </c>
      <c r="C16" s="31">
        <f t="shared" ref="C16:E16" si="2">SUM(C12:C14)</f>
        <v>2</v>
      </c>
      <c r="D16" s="31">
        <f t="shared" si="2"/>
        <v>4</v>
      </c>
      <c r="E16" s="31">
        <f t="shared" si="2"/>
        <v>137</v>
      </c>
      <c r="F16" s="31">
        <f>SUM(F12:F15)</f>
        <v>48</v>
      </c>
      <c r="G16" s="31">
        <f>SUM(G12:G15)</f>
        <v>3</v>
      </c>
      <c r="H16" s="31">
        <f>SUM(H12:H15)</f>
        <v>95</v>
      </c>
    </row>
    <row r="17" spans="5:5" ht="8.4499999999999993" customHeight="1" x14ac:dyDescent="0.25"/>
    <row r="19" spans="5:5" x14ac:dyDescent="0.25">
      <c r="E19" s="34"/>
    </row>
  </sheetData>
  <mergeCells count="12">
    <mergeCell ref="A2:H2"/>
    <mergeCell ref="A1:H1"/>
    <mergeCell ref="A11:B11"/>
    <mergeCell ref="H4:H5"/>
    <mergeCell ref="A4:A5"/>
    <mergeCell ref="B4:B5"/>
    <mergeCell ref="C4:C5"/>
    <mergeCell ref="D4:D5"/>
    <mergeCell ref="E4:E5"/>
    <mergeCell ref="F4:F5"/>
    <mergeCell ref="G4:G5"/>
    <mergeCell ref="A6:B6"/>
  </mergeCells>
  <printOptions horizontalCentered="1"/>
  <pageMargins left="0.19685039370078741" right="0.11811023622047245"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00"/>
  <sheetViews>
    <sheetView topLeftCell="A409" zoomScaleNormal="100" workbookViewId="0">
      <selection activeCell="F8" sqref="F8"/>
    </sheetView>
  </sheetViews>
  <sheetFormatPr defaultColWidth="8.85546875" defaultRowHeight="16.5" x14ac:dyDescent="0.25"/>
  <cols>
    <col min="1" max="1" width="5.85546875" style="1" customWidth="1"/>
    <col min="2" max="2" width="39.42578125" style="1" customWidth="1"/>
    <col min="3" max="4" width="9.28515625" style="1" bestFit="1" customWidth="1"/>
    <col min="5" max="5" width="8.28515625" style="1" customWidth="1"/>
    <col min="6" max="8" width="9.28515625" style="1" bestFit="1" customWidth="1"/>
    <col min="9" max="9" width="8.28515625" style="1" customWidth="1"/>
    <col min="10" max="10" width="9.7109375" style="1" customWidth="1"/>
    <col min="11" max="11" width="7.7109375" style="1" customWidth="1"/>
    <col min="12" max="12" width="8.140625" style="1" customWidth="1"/>
    <col min="13" max="13" width="7.28515625" style="1" customWidth="1"/>
    <col min="14" max="14" width="9.28515625" style="1" bestFit="1" customWidth="1"/>
    <col min="15" max="16384" width="8.85546875" style="1"/>
  </cols>
  <sheetData>
    <row r="1" spans="1:15" ht="16.5" customHeight="1" x14ac:dyDescent="0.25">
      <c r="A1" s="253" t="s">
        <v>583</v>
      </c>
      <c r="B1" s="253"/>
      <c r="C1" s="253"/>
      <c r="D1" s="253"/>
      <c r="E1" s="253"/>
      <c r="F1" s="253"/>
      <c r="G1" s="253"/>
      <c r="H1" s="253"/>
      <c r="I1" s="253"/>
      <c r="J1" s="253"/>
      <c r="K1" s="253"/>
      <c r="L1" s="253"/>
      <c r="M1" s="253"/>
      <c r="N1" s="253"/>
    </row>
    <row r="2" spans="1:15" ht="22.5" customHeight="1" x14ac:dyDescent="0.25">
      <c r="A2" s="271" t="s">
        <v>582</v>
      </c>
      <c r="B2" s="271"/>
      <c r="C2" s="271"/>
      <c r="D2" s="271"/>
      <c r="E2" s="271"/>
      <c r="F2" s="271"/>
      <c r="G2" s="271"/>
      <c r="H2" s="271"/>
      <c r="I2" s="271"/>
      <c r="J2" s="271"/>
      <c r="K2" s="271"/>
      <c r="L2" s="271"/>
      <c r="M2" s="271"/>
      <c r="N2" s="271"/>
    </row>
    <row r="3" spans="1:15" x14ac:dyDescent="0.25">
      <c r="A3" s="273" t="s">
        <v>575</v>
      </c>
      <c r="B3" s="273"/>
      <c r="C3" s="273"/>
      <c r="D3" s="273"/>
      <c r="E3" s="273"/>
      <c r="F3" s="273"/>
      <c r="G3" s="273"/>
      <c r="H3" s="273"/>
      <c r="I3" s="273"/>
      <c r="J3" s="273"/>
      <c r="K3" s="273"/>
      <c r="L3" s="273"/>
      <c r="M3" s="273"/>
      <c r="N3" s="273"/>
    </row>
    <row r="4" spans="1:15" ht="12" customHeight="1" x14ac:dyDescent="0.25">
      <c r="A4" s="32"/>
      <c r="B4" s="32"/>
      <c r="C4" s="32"/>
      <c r="D4" s="32"/>
      <c r="E4" s="32"/>
      <c r="F4" s="32"/>
      <c r="G4" s="32"/>
      <c r="H4" s="32"/>
      <c r="I4" s="32"/>
      <c r="J4" s="32"/>
      <c r="K4" s="32"/>
      <c r="L4" s="32"/>
      <c r="M4" s="32"/>
      <c r="N4" s="32"/>
    </row>
    <row r="5" spans="1:15" ht="108.6" customHeight="1" x14ac:dyDescent="0.25">
      <c r="A5" s="272" t="s">
        <v>210</v>
      </c>
      <c r="B5" s="274" t="s">
        <v>480</v>
      </c>
      <c r="C5" s="272" t="s">
        <v>235</v>
      </c>
      <c r="D5" s="272"/>
      <c r="E5" s="272"/>
      <c r="F5" s="272"/>
      <c r="G5" s="272" t="s">
        <v>236</v>
      </c>
      <c r="H5" s="272"/>
      <c r="I5" s="272"/>
      <c r="J5" s="272"/>
      <c r="K5" s="272" t="s">
        <v>476</v>
      </c>
      <c r="L5" s="272"/>
      <c r="M5" s="272"/>
      <c r="N5" s="272"/>
    </row>
    <row r="6" spans="1:15" ht="73.150000000000006" customHeight="1" x14ac:dyDescent="0.25">
      <c r="A6" s="272"/>
      <c r="B6" s="275"/>
      <c r="C6" s="29" t="s">
        <v>238</v>
      </c>
      <c r="D6" s="29" t="s">
        <v>239</v>
      </c>
      <c r="E6" s="29" t="s">
        <v>240</v>
      </c>
      <c r="F6" s="29" t="s">
        <v>241</v>
      </c>
      <c r="G6" s="29" t="s">
        <v>238</v>
      </c>
      <c r="H6" s="29" t="s">
        <v>239</v>
      </c>
      <c r="I6" s="29" t="s">
        <v>240</v>
      </c>
      <c r="J6" s="29" t="s">
        <v>241</v>
      </c>
      <c r="K6" s="29" t="s">
        <v>238</v>
      </c>
      <c r="L6" s="29" t="s">
        <v>239</v>
      </c>
      <c r="M6" s="29" t="s">
        <v>240</v>
      </c>
      <c r="N6" s="29" t="s">
        <v>241</v>
      </c>
    </row>
    <row r="7" spans="1:15" ht="21" customHeight="1" x14ac:dyDescent="0.25">
      <c r="A7" s="19"/>
      <c r="B7" s="4">
        <v>1</v>
      </c>
      <c r="C7" s="4">
        <v>2</v>
      </c>
      <c r="D7" s="4">
        <v>3</v>
      </c>
      <c r="E7" s="4">
        <v>4</v>
      </c>
      <c r="F7" s="4">
        <v>5</v>
      </c>
      <c r="G7" s="4">
        <v>6</v>
      </c>
      <c r="H7" s="4">
        <v>7</v>
      </c>
      <c r="I7" s="4">
        <v>8</v>
      </c>
      <c r="J7" s="4">
        <v>9</v>
      </c>
      <c r="K7" s="4">
        <v>10</v>
      </c>
      <c r="L7" s="4">
        <v>11</v>
      </c>
      <c r="M7" s="4">
        <v>12</v>
      </c>
      <c r="N7" s="4">
        <v>13</v>
      </c>
    </row>
    <row r="8" spans="1:15" ht="21" customHeight="1" x14ac:dyDescent="0.25">
      <c r="A8" s="19"/>
      <c r="B8" s="3" t="s">
        <v>584</v>
      </c>
      <c r="C8" s="4"/>
      <c r="D8" s="4"/>
      <c r="E8" s="4"/>
      <c r="F8" s="4"/>
      <c r="G8" s="4"/>
      <c r="H8" s="4"/>
      <c r="I8" s="4"/>
      <c r="J8" s="4"/>
      <c r="K8" s="4"/>
      <c r="L8" s="4"/>
      <c r="M8" s="4"/>
      <c r="N8" s="4"/>
    </row>
    <row r="9" spans="1:15" s="206" customFormat="1" ht="17.25" x14ac:dyDescent="0.3">
      <c r="A9" s="202" t="s">
        <v>549</v>
      </c>
      <c r="B9" s="203" t="s">
        <v>477</v>
      </c>
      <c r="C9" s="204">
        <f t="shared" ref="C9:N9" si="0">C10+C25+C35+C52+C69+C90+C106+C123+C141+C157+C178</f>
        <v>1705</v>
      </c>
      <c r="D9" s="204">
        <f t="shared" si="0"/>
        <v>1692</v>
      </c>
      <c r="E9" s="204">
        <f t="shared" si="0"/>
        <v>0</v>
      </c>
      <c r="F9" s="204">
        <f t="shared" si="0"/>
        <v>2130</v>
      </c>
      <c r="G9" s="204">
        <f t="shared" si="0"/>
        <v>1642</v>
      </c>
      <c r="H9" s="204">
        <f t="shared" si="0"/>
        <v>1513</v>
      </c>
      <c r="I9" s="204">
        <f t="shared" si="0"/>
        <v>0</v>
      </c>
      <c r="J9" s="204">
        <f t="shared" si="0"/>
        <v>2490</v>
      </c>
      <c r="K9" s="204">
        <f t="shared" si="0"/>
        <v>260</v>
      </c>
      <c r="L9" s="204">
        <f t="shared" si="0"/>
        <v>196</v>
      </c>
      <c r="M9" s="204">
        <f t="shared" si="0"/>
        <v>0</v>
      </c>
      <c r="N9" s="204">
        <f t="shared" si="0"/>
        <v>231</v>
      </c>
      <c r="O9" s="205"/>
    </row>
    <row r="10" spans="1:15" s="206" customFormat="1" ht="17.25" x14ac:dyDescent="0.3">
      <c r="A10" s="202" t="s">
        <v>6</v>
      </c>
      <c r="B10" s="16" t="s">
        <v>585</v>
      </c>
      <c r="C10" s="178">
        <f t="shared" ref="C10:N10" si="1">C11+C14</f>
        <v>132</v>
      </c>
      <c r="D10" s="178">
        <f t="shared" si="1"/>
        <v>142</v>
      </c>
      <c r="E10" s="178">
        <f t="shared" si="1"/>
        <v>0</v>
      </c>
      <c r="F10" s="178">
        <f t="shared" si="1"/>
        <v>168</v>
      </c>
      <c r="G10" s="178">
        <f t="shared" si="1"/>
        <v>129</v>
      </c>
      <c r="H10" s="178">
        <f t="shared" si="1"/>
        <v>123</v>
      </c>
      <c r="I10" s="178">
        <f t="shared" si="1"/>
        <v>0</v>
      </c>
      <c r="J10" s="178">
        <f t="shared" si="1"/>
        <v>411</v>
      </c>
      <c r="K10" s="178">
        <f t="shared" si="1"/>
        <v>22</v>
      </c>
      <c r="L10" s="178">
        <f t="shared" si="1"/>
        <v>11</v>
      </c>
      <c r="M10" s="178">
        <f t="shared" si="1"/>
        <v>0</v>
      </c>
      <c r="N10" s="178">
        <f t="shared" si="1"/>
        <v>11</v>
      </c>
    </row>
    <row r="11" spans="1:15" s="206" customFormat="1" ht="17.25" x14ac:dyDescent="0.3">
      <c r="A11" s="207">
        <v>1</v>
      </c>
      <c r="B11" s="208" t="s">
        <v>750</v>
      </c>
      <c r="C11" s="178">
        <f>SUM(C12:C13)</f>
        <v>22</v>
      </c>
      <c r="D11" s="178">
        <f t="shared" ref="D11:N11" si="2">SUM(D12:D13)</f>
        <v>22</v>
      </c>
      <c r="E11" s="178">
        <f t="shared" si="2"/>
        <v>0</v>
      </c>
      <c r="F11" s="178">
        <f t="shared" si="2"/>
        <v>28</v>
      </c>
      <c r="G11" s="178">
        <f t="shared" si="2"/>
        <v>22</v>
      </c>
      <c r="H11" s="178">
        <f t="shared" si="2"/>
        <v>16</v>
      </c>
      <c r="I11" s="178">
        <f t="shared" si="2"/>
        <v>0</v>
      </c>
      <c r="J11" s="178">
        <f t="shared" si="2"/>
        <v>56</v>
      </c>
      <c r="K11" s="178">
        <f t="shared" si="2"/>
        <v>6</v>
      </c>
      <c r="L11" s="178">
        <f t="shared" si="2"/>
        <v>1</v>
      </c>
      <c r="M11" s="178">
        <f t="shared" si="2"/>
        <v>0</v>
      </c>
      <c r="N11" s="178">
        <f t="shared" si="2"/>
        <v>1</v>
      </c>
    </row>
    <row r="12" spans="1:15" s="206" customFormat="1" ht="17.25" x14ac:dyDescent="0.3">
      <c r="A12" s="48" t="s">
        <v>213</v>
      </c>
      <c r="B12" s="11" t="s">
        <v>587</v>
      </c>
      <c r="C12" s="209">
        <v>11</v>
      </c>
      <c r="D12" s="209">
        <v>11</v>
      </c>
      <c r="E12" s="209">
        <v>0</v>
      </c>
      <c r="F12" s="209">
        <v>14</v>
      </c>
      <c r="G12" s="209">
        <v>11</v>
      </c>
      <c r="H12" s="209">
        <v>8</v>
      </c>
      <c r="I12" s="209">
        <v>0</v>
      </c>
      <c r="J12" s="209">
        <v>34</v>
      </c>
      <c r="K12" s="209">
        <v>2</v>
      </c>
      <c r="L12" s="209">
        <v>1</v>
      </c>
      <c r="M12" s="209">
        <v>0</v>
      </c>
      <c r="N12" s="209">
        <v>1</v>
      </c>
    </row>
    <row r="13" spans="1:15" s="206" customFormat="1" ht="17.25" x14ac:dyDescent="0.3">
      <c r="A13" s="48" t="s">
        <v>214</v>
      </c>
      <c r="B13" s="210" t="s">
        <v>588</v>
      </c>
      <c r="C13" s="209">
        <v>11</v>
      </c>
      <c r="D13" s="209">
        <v>11</v>
      </c>
      <c r="E13" s="209">
        <v>0</v>
      </c>
      <c r="F13" s="209">
        <v>14</v>
      </c>
      <c r="G13" s="209">
        <v>11</v>
      </c>
      <c r="H13" s="209">
        <v>8</v>
      </c>
      <c r="I13" s="209">
        <v>0</v>
      </c>
      <c r="J13" s="209">
        <v>22</v>
      </c>
      <c r="K13" s="209">
        <v>4</v>
      </c>
      <c r="L13" s="209">
        <v>0</v>
      </c>
      <c r="M13" s="209">
        <v>0</v>
      </c>
      <c r="N13" s="209">
        <v>0</v>
      </c>
    </row>
    <row r="14" spans="1:15" s="206" customFormat="1" ht="17.25" x14ac:dyDescent="0.3">
      <c r="A14" s="207">
        <v>2</v>
      </c>
      <c r="B14" s="208" t="s">
        <v>589</v>
      </c>
      <c r="C14" s="178">
        <f>SUM(C15:C24)</f>
        <v>110</v>
      </c>
      <c r="D14" s="178">
        <f t="shared" ref="D14:N14" si="3">SUM(D15:D24)</f>
        <v>120</v>
      </c>
      <c r="E14" s="178">
        <f t="shared" si="3"/>
        <v>0</v>
      </c>
      <c r="F14" s="178">
        <f t="shared" si="3"/>
        <v>140</v>
      </c>
      <c r="G14" s="178">
        <f t="shared" si="3"/>
        <v>107</v>
      </c>
      <c r="H14" s="178">
        <f t="shared" si="3"/>
        <v>107</v>
      </c>
      <c r="I14" s="178">
        <f t="shared" si="3"/>
        <v>0</v>
      </c>
      <c r="J14" s="178">
        <f t="shared" si="3"/>
        <v>355</v>
      </c>
      <c r="K14" s="178">
        <f t="shared" si="3"/>
        <v>16</v>
      </c>
      <c r="L14" s="178">
        <f t="shared" si="3"/>
        <v>10</v>
      </c>
      <c r="M14" s="178">
        <f t="shared" si="3"/>
        <v>0</v>
      </c>
      <c r="N14" s="178">
        <f t="shared" si="3"/>
        <v>10</v>
      </c>
    </row>
    <row r="15" spans="1:15" s="206" customFormat="1" ht="17.25" x14ac:dyDescent="0.3">
      <c r="A15" s="48" t="s">
        <v>225</v>
      </c>
      <c r="B15" s="210" t="s">
        <v>595</v>
      </c>
      <c r="C15" s="209">
        <v>11</v>
      </c>
      <c r="D15" s="209">
        <v>12</v>
      </c>
      <c r="E15" s="209">
        <v>0</v>
      </c>
      <c r="F15" s="209">
        <v>14</v>
      </c>
      <c r="G15" s="209">
        <v>11</v>
      </c>
      <c r="H15" s="209">
        <v>14</v>
      </c>
      <c r="I15" s="209">
        <v>0</v>
      </c>
      <c r="J15" s="209">
        <v>44</v>
      </c>
      <c r="K15" s="209">
        <v>1</v>
      </c>
      <c r="L15" s="209">
        <v>2</v>
      </c>
      <c r="M15" s="209">
        <v>0</v>
      </c>
      <c r="N15" s="209">
        <v>2</v>
      </c>
    </row>
    <row r="16" spans="1:15" s="206" customFormat="1" ht="17.25" x14ac:dyDescent="0.3">
      <c r="A16" s="48" t="s">
        <v>222</v>
      </c>
      <c r="B16" s="210" t="s">
        <v>590</v>
      </c>
      <c r="C16" s="209">
        <v>11</v>
      </c>
      <c r="D16" s="209">
        <v>12</v>
      </c>
      <c r="E16" s="209">
        <v>0</v>
      </c>
      <c r="F16" s="209">
        <v>14</v>
      </c>
      <c r="G16" s="209">
        <v>10</v>
      </c>
      <c r="H16" s="209">
        <v>9</v>
      </c>
      <c r="I16" s="209">
        <v>0</v>
      </c>
      <c r="J16" s="209">
        <v>28</v>
      </c>
      <c r="K16" s="209">
        <v>3</v>
      </c>
      <c r="L16" s="209">
        <v>0</v>
      </c>
      <c r="M16" s="209">
        <v>0</v>
      </c>
      <c r="N16" s="209">
        <v>0</v>
      </c>
    </row>
    <row r="17" spans="1:14" s="206" customFormat="1" ht="17.25" x14ac:dyDescent="0.3">
      <c r="A17" s="48" t="s">
        <v>447</v>
      </c>
      <c r="B17" s="210" t="s">
        <v>591</v>
      </c>
      <c r="C17" s="209">
        <v>11</v>
      </c>
      <c r="D17" s="209">
        <v>12</v>
      </c>
      <c r="E17" s="209">
        <v>0</v>
      </c>
      <c r="F17" s="209">
        <v>14</v>
      </c>
      <c r="G17" s="209">
        <v>10</v>
      </c>
      <c r="H17" s="209">
        <v>9</v>
      </c>
      <c r="I17" s="209">
        <v>0</v>
      </c>
      <c r="J17" s="209">
        <v>34</v>
      </c>
      <c r="K17" s="209">
        <v>0</v>
      </c>
      <c r="L17" s="209">
        <v>2</v>
      </c>
      <c r="M17" s="209">
        <v>0</v>
      </c>
      <c r="N17" s="209">
        <v>2</v>
      </c>
    </row>
    <row r="18" spans="1:14" s="206" customFormat="1" ht="17.25" x14ac:dyDescent="0.3">
      <c r="A18" s="48" t="s">
        <v>448</v>
      </c>
      <c r="B18" s="210" t="s">
        <v>593</v>
      </c>
      <c r="C18" s="209">
        <v>11</v>
      </c>
      <c r="D18" s="209">
        <v>12</v>
      </c>
      <c r="E18" s="209">
        <v>0</v>
      </c>
      <c r="F18" s="209">
        <v>14</v>
      </c>
      <c r="G18" s="209">
        <v>11</v>
      </c>
      <c r="H18" s="209">
        <v>11</v>
      </c>
      <c r="I18" s="209">
        <v>0</v>
      </c>
      <c r="J18" s="209">
        <v>41</v>
      </c>
      <c r="K18" s="209">
        <v>4</v>
      </c>
      <c r="L18" s="209">
        <v>1</v>
      </c>
      <c r="M18" s="209">
        <v>0</v>
      </c>
      <c r="N18" s="209">
        <v>1</v>
      </c>
    </row>
    <row r="19" spans="1:14" s="206" customFormat="1" ht="17.25" x14ac:dyDescent="0.3">
      <c r="A19" s="48" t="s">
        <v>449</v>
      </c>
      <c r="B19" s="210" t="s">
        <v>594</v>
      </c>
      <c r="C19" s="209">
        <v>11</v>
      </c>
      <c r="D19" s="209">
        <v>12</v>
      </c>
      <c r="E19" s="209">
        <v>0</v>
      </c>
      <c r="F19" s="209">
        <v>14</v>
      </c>
      <c r="G19" s="209">
        <v>11</v>
      </c>
      <c r="H19" s="209">
        <v>10</v>
      </c>
      <c r="I19" s="209">
        <v>0</v>
      </c>
      <c r="J19" s="209">
        <v>25</v>
      </c>
      <c r="K19" s="209">
        <v>1</v>
      </c>
      <c r="L19" s="209">
        <v>0</v>
      </c>
      <c r="M19" s="209">
        <v>0</v>
      </c>
      <c r="N19" s="209">
        <v>0</v>
      </c>
    </row>
    <row r="20" spans="1:14" s="206" customFormat="1" ht="17.25" x14ac:dyDescent="0.3">
      <c r="A20" s="48" t="s">
        <v>450</v>
      </c>
      <c r="B20" s="210" t="s">
        <v>592</v>
      </c>
      <c r="C20" s="209">
        <v>11</v>
      </c>
      <c r="D20" s="209">
        <v>12</v>
      </c>
      <c r="E20" s="209">
        <v>0</v>
      </c>
      <c r="F20" s="209">
        <v>14</v>
      </c>
      <c r="G20" s="209">
        <v>11</v>
      </c>
      <c r="H20" s="209">
        <v>13</v>
      </c>
      <c r="I20" s="209">
        <v>0</v>
      </c>
      <c r="J20" s="209">
        <v>36</v>
      </c>
      <c r="K20" s="209">
        <v>0</v>
      </c>
      <c r="L20" s="209">
        <v>1</v>
      </c>
      <c r="M20" s="209">
        <v>0</v>
      </c>
      <c r="N20" s="209">
        <v>1</v>
      </c>
    </row>
    <row r="21" spans="1:14" s="206" customFormat="1" ht="17.25" x14ac:dyDescent="0.3">
      <c r="A21" s="48" t="s">
        <v>451</v>
      </c>
      <c r="B21" s="211" t="s">
        <v>596</v>
      </c>
      <c r="C21" s="209">
        <v>11</v>
      </c>
      <c r="D21" s="209">
        <v>12</v>
      </c>
      <c r="E21" s="209">
        <v>0</v>
      </c>
      <c r="F21" s="209">
        <v>14</v>
      </c>
      <c r="G21" s="209">
        <v>10</v>
      </c>
      <c r="H21" s="209">
        <v>12</v>
      </c>
      <c r="I21" s="209">
        <v>0</v>
      </c>
      <c r="J21" s="209">
        <v>29</v>
      </c>
      <c r="K21" s="209">
        <v>2</v>
      </c>
      <c r="L21" s="209">
        <v>1</v>
      </c>
      <c r="M21" s="209">
        <v>0</v>
      </c>
      <c r="N21" s="209">
        <v>1</v>
      </c>
    </row>
    <row r="22" spans="1:14" s="206" customFormat="1" ht="17.25" x14ac:dyDescent="0.3">
      <c r="A22" s="48" t="s">
        <v>452</v>
      </c>
      <c r="B22" s="211" t="s">
        <v>597</v>
      </c>
      <c r="C22" s="209">
        <v>11</v>
      </c>
      <c r="D22" s="209">
        <v>12</v>
      </c>
      <c r="E22" s="209">
        <v>0</v>
      </c>
      <c r="F22" s="209">
        <v>14</v>
      </c>
      <c r="G22" s="209">
        <v>11</v>
      </c>
      <c r="H22" s="209">
        <v>10</v>
      </c>
      <c r="I22" s="209">
        <v>0</v>
      </c>
      <c r="J22" s="209">
        <v>41</v>
      </c>
      <c r="K22" s="209">
        <v>1</v>
      </c>
      <c r="L22" s="209">
        <v>3</v>
      </c>
      <c r="M22" s="209">
        <v>0</v>
      </c>
      <c r="N22" s="209">
        <v>3</v>
      </c>
    </row>
    <row r="23" spans="1:14" s="206" customFormat="1" ht="17.25" x14ac:dyDescent="0.3">
      <c r="A23" s="48" t="s">
        <v>453</v>
      </c>
      <c r="B23" s="210" t="s">
        <v>598</v>
      </c>
      <c r="C23" s="209">
        <v>11</v>
      </c>
      <c r="D23" s="209">
        <v>12</v>
      </c>
      <c r="E23" s="209">
        <v>0</v>
      </c>
      <c r="F23" s="209">
        <v>14</v>
      </c>
      <c r="G23" s="209">
        <v>11</v>
      </c>
      <c r="H23" s="209">
        <v>10</v>
      </c>
      <c r="I23" s="209">
        <v>0</v>
      </c>
      <c r="J23" s="209">
        <v>39</v>
      </c>
      <c r="K23" s="209">
        <v>3</v>
      </c>
      <c r="L23" s="209">
        <v>0</v>
      </c>
      <c r="M23" s="209">
        <v>0</v>
      </c>
      <c r="N23" s="209">
        <v>0</v>
      </c>
    </row>
    <row r="24" spans="1:14" s="206" customFormat="1" ht="17.25" x14ac:dyDescent="0.3">
      <c r="A24" s="48" t="s">
        <v>454</v>
      </c>
      <c r="B24" s="210" t="s">
        <v>599</v>
      </c>
      <c r="C24" s="209">
        <v>11</v>
      </c>
      <c r="D24" s="209">
        <v>12</v>
      </c>
      <c r="E24" s="209">
        <v>0</v>
      </c>
      <c r="F24" s="209">
        <v>14</v>
      </c>
      <c r="G24" s="209">
        <v>11</v>
      </c>
      <c r="H24" s="209">
        <v>9</v>
      </c>
      <c r="I24" s="209">
        <v>0</v>
      </c>
      <c r="J24" s="209">
        <v>38</v>
      </c>
      <c r="K24" s="209">
        <v>1</v>
      </c>
      <c r="L24" s="209">
        <v>0</v>
      </c>
      <c r="M24" s="209">
        <v>0</v>
      </c>
      <c r="N24" s="209">
        <v>0</v>
      </c>
    </row>
    <row r="25" spans="1:14" s="206" customFormat="1" ht="17.25" x14ac:dyDescent="0.3">
      <c r="A25" s="202" t="s">
        <v>7</v>
      </c>
      <c r="B25" s="208" t="s">
        <v>600</v>
      </c>
      <c r="C25" s="178">
        <f t="shared" ref="C25:N25" si="4">C26+C29</f>
        <v>77</v>
      </c>
      <c r="D25" s="178">
        <f t="shared" si="4"/>
        <v>80</v>
      </c>
      <c r="E25" s="178">
        <f t="shared" si="4"/>
        <v>0</v>
      </c>
      <c r="F25" s="178">
        <f t="shared" si="4"/>
        <v>96</v>
      </c>
      <c r="G25" s="178">
        <f t="shared" si="4"/>
        <v>74</v>
      </c>
      <c r="H25" s="178">
        <f t="shared" si="4"/>
        <v>70</v>
      </c>
      <c r="I25" s="178">
        <f t="shared" si="4"/>
        <v>0</v>
      </c>
      <c r="J25" s="178">
        <f t="shared" si="4"/>
        <v>102</v>
      </c>
      <c r="K25" s="178">
        <f t="shared" si="4"/>
        <v>7</v>
      </c>
      <c r="L25" s="178">
        <f t="shared" si="4"/>
        <v>12</v>
      </c>
      <c r="M25" s="178">
        <f t="shared" si="4"/>
        <v>0</v>
      </c>
      <c r="N25" s="178">
        <f t="shared" si="4"/>
        <v>12</v>
      </c>
    </row>
    <row r="26" spans="1:14" s="206" customFormat="1" ht="17.25" x14ac:dyDescent="0.3">
      <c r="A26" s="207">
        <v>1</v>
      </c>
      <c r="B26" s="208" t="s">
        <v>750</v>
      </c>
      <c r="C26" s="104">
        <f>SUM(C27:C28)</f>
        <v>22</v>
      </c>
      <c r="D26" s="104">
        <f t="shared" ref="D26:N26" si="5">SUM(D27:D28)</f>
        <v>20</v>
      </c>
      <c r="E26" s="104">
        <f t="shared" si="5"/>
        <v>0</v>
      </c>
      <c r="F26" s="104">
        <f t="shared" si="5"/>
        <v>26</v>
      </c>
      <c r="G26" s="104">
        <f t="shared" si="5"/>
        <v>22</v>
      </c>
      <c r="H26" s="104">
        <f t="shared" si="5"/>
        <v>19</v>
      </c>
      <c r="I26" s="104">
        <f t="shared" si="5"/>
        <v>0</v>
      </c>
      <c r="J26" s="104">
        <f t="shared" si="5"/>
        <v>25</v>
      </c>
      <c r="K26" s="104">
        <f t="shared" si="5"/>
        <v>4</v>
      </c>
      <c r="L26" s="104">
        <f t="shared" si="5"/>
        <v>6</v>
      </c>
      <c r="M26" s="104">
        <f t="shared" si="5"/>
        <v>0</v>
      </c>
      <c r="N26" s="104">
        <f t="shared" si="5"/>
        <v>5</v>
      </c>
    </row>
    <row r="27" spans="1:14" s="206" customFormat="1" ht="17.25" x14ac:dyDescent="0.3">
      <c r="A27" s="48" t="s">
        <v>213</v>
      </c>
      <c r="B27" s="210" t="s">
        <v>604</v>
      </c>
      <c r="C27" s="209">
        <v>11</v>
      </c>
      <c r="D27" s="209">
        <v>9</v>
      </c>
      <c r="E27" s="209">
        <v>0</v>
      </c>
      <c r="F27" s="209">
        <v>12</v>
      </c>
      <c r="G27" s="209">
        <v>11</v>
      </c>
      <c r="H27" s="209">
        <v>9</v>
      </c>
      <c r="I27" s="209">
        <v>0</v>
      </c>
      <c r="J27" s="209">
        <v>12</v>
      </c>
      <c r="K27" s="209">
        <v>2</v>
      </c>
      <c r="L27" s="209">
        <v>5</v>
      </c>
      <c r="M27" s="209">
        <v>0</v>
      </c>
      <c r="N27" s="209">
        <v>3</v>
      </c>
    </row>
    <row r="28" spans="1:14" s="206" customFormat="1" ht="17.25" x14ac:dyDescent="0.3">
      <c r="A28" s="48" t="s">
        <v>214</v>
      </c>
      <c r="B28" s="210" t="s">
        <v>602</v>
      </c>
      <c r="C28" s="209">
        <v>11</v>
      </c>
      <c r="D28" s="209">
        <v>11</v>
      </c>
      <c r="E28" s="209">
        <v>0</v>
      </c>
      <c r="F28" s="209">
        <v>14</v>
      </c>
      <c r="G28" s="209">
        <v>11</v>
      </c>
      <c r="H28" s="209">
        <v>10</v>
      </c>
      <c r="I28" s="209">
        <v>0</v>
      </c>
      <c r="J28" s="209">
        <v>13</v>
      </c>
      <c r="K28" s="209">
        <v>2</v>
      </c>
      <c r="L28" s="209">
        <v>1</v>
      </c>
      <c r="M28" s="209">
        <v>0</v>
      </c>
      <c r="N28" s="209">
        <v>2</v>
      </c>
    </row>
    <row r="29" spans="1:14" s="206" customFormat="1" ht="17.25" x14ac:dyDescent="0.3">
      <c r="A29" s="207">
        <v>2</v>
      </c>
      <c r="B29" s="208" t="s">
        <v>589</v>
      </c>
      <c r="C29" s="178">
        <f t="shared" ref="C29:N29" si="6">SUM(C30:C34)</f>
        <v>55</v>
      </c>
      <c r="D29" s="178">
        <f t="shared" si="6"/>
        <v>60</v>
      </c>
      <c r="E29" s="178">
        <f t="shared" si="6"/>
        <v>0</v>
      </c>
      <c r="F29" s="178">
        <f t="shared" si="6"/>
        <v>70</v>
      </c>
      <c r="G29" s="178">
        <f t="shared" si="6"/>
        <v>52</v>
      </c>
      <c r="H29" s="178">
        <f t="shared" si="6"/>
        <v>51</v>
      </c>
      <c r="I29" s="178">
        <f t="shared" si="6"/>
        <v>0</v>
      </c>
      <c r="J29" s="178">
        <f t="shared" si="6"/>
        <v>77</v>
      </c>
      <c r="K29" s="178">
        <f t="shared" si="6"/>
        <v>3</v>
      </c>
      <c r="L29" s="178">
        <f t="shared" si="6"/>
        <v>6</v>
      </c>
      <c r="M29" s="178">
        <f t="shared" si="6"/>
        <v>0</v>
      </c>
      <c r="N29" s="178">
        <f t="shared" si="6"/>
        <v>7</v>
      </c>
    </row>
    <row r="30" spans="1:14" s="206" customFormat="1" ht="17.25" x14ac:dyDescent="0.3">
      <c r="A30" s="48" t="s">
        <v>225</v>
      </c>
      <c r="B30" s="210" t="s">
        <v>606</v>
      </c>
      <c r="C30" s="209">
        <v>11</v>
      </c>
      <c r="D30" s="209">
        <v>12</v>
      </c>
      <c r="E30" s="209">
        <v>0</v>
      </c>
      <c r="F30" s="209">
        <v>14</v>
      </c>
      <c r="G30" s="209">
        <v>11</v>
      </c>
      <c r="H30" s="209">
        <v>11</v>
      </c>
      <c r="I30" s="209">
        <v>0</v>
      </c>
      <c r="J30" s="209">
        <v>21</v>
      </c>
      <c r="K30" s="209">
        <v>1</v>
      </c>
      <c r="L30" s="209">
        <v>2</v>
      </c>
      <c r="M30" s="209">
        <v>0</v>
      </c>
      <c r="N30" s="209">
        <v>1</v>
      </c>
    </row>
    <row r="31" spans="1:14" s="206" customFormat="1" ht="17.25" x14ac:dyDescent="0.3">
      <c r="A31" s="48" t="s">
        <v>222</v>
      </c>
      <c r="B31" s="210" t="s">
        <v>610</v>
      </c>
      <c r="C31" s="209">
        <v>11</v>
      </c>
      <c r="D31" s="209">
        <v>12</v>
      </c>
      <c r="E31" s="209">
        <v>0</v>
      </c>
      <c r="F31" s="209">
        <v>14</v>
      </c>
      <c r="G31" s="209">
        <v>11</v>
      </c>
      <c r="H31" s="209">
        <v>10</v>
      </c>
      <c r="I31" s="209">
        <v>0</v>
      </c>
      <c r="J31" s="209">
        <v>12</v>
      </c>
      <c r="K31" s="209">
        <v>2</v>
      </c>
      <c r="L31" s="209">
        <v>1</v>
      </c>
      <c r="M31" s="209">
        <v>0</v>
      </c>
      <c r="N31" s="209">
        <v>1</v>
      </c>
    </row>
    <row r="32" spans="1:14" s="206" customFormat="1" ht="17.25" x14ac:dyDescent="0.3">
      <c r="A32" s="48" t="s">
        <v>447</v>
      </c>
      <c r="B32" s="210" t="s">
        <v>607</v>
      </c>
      <c r="C32" s="209">
        <v>11</v>
      </c>
      <c r="D32" s="209">
        <v>12</v>
      </c>
      <c r="E32" s="209">
        <v>0</v>
      </c>
      <c r="F32" s="209">
        <v>14</v>
      </c>
      <c r="G32" s="209">
        <v>10</v>
      </c>
      <c r="H32" s="209">
        <v>11</v>
      </c>
      <c r="I32" s="209">
        <v>0</v>
      </c>
      <c r="J32" s="209">
        <v>20</v>
      </c>
      <c r="K32" s="209">
        <v>0</v>
      </c>
      <c r="L32" s="209">
        <v>0</v>
      </c>
      <c r="M32" s="209">
        <v>0</v>
      </c>
      <c r="N32" s="209">
        <v>3</v>
      </c>
    </row>
    <row r="33" spans="1:14" s="206" customFormat="1" ht="17.25" x14ac:dyDescent="0.3">
      <c r="A33" s="48" t="s">
        <v>448</v>
      </c>
      <c r="B33" s="210" t="s">
        <v>609</v>
      </c>
      <c r="C33" s="209">
        <v>11</v>
      </c>
      <c r="D33" s="209">
        <v>12</v>
      </c>
      <c r="E33" s="209">
        <v>0</v>
      </c>
      <c r="F33" s="209">
        <v>14</v>
      </c>
      <c r="G33" s="209">
        <v>10</v>
      </c>
      <c r="H33" s="209">
        <v>9</v>
      </c>
      <c r="I33" s="209">
        <v>0</v>
      </c>
      <c r="J33" s="209">
        <v>10</v>
      </c>
      <c r="K33" s="209">
        <v>0</v>
      </c>
      <c r="L33" s="209">
        <v>2</v>
      </c>
      <c r="M33" s="209">
        <v>0</v>
      </c>
      <c r="N33" s="209">
        <v>0</v>
      </c>
    </row>
    <row r="34" spans="1:14" s="206" customFormat="1" ht="17.25" x14ac:dyDescent="0.3">
      <c r="A34" s="48" t="s">
        <v>449</v>
      </c>
      <c r="B34" s="210" t="s">
        <v>608</v>
      </c>
      <c r="C34" s="209">
        <v>11</v>
      </c>
      <c r="D34" s="209">
        <v>12</v>
      </c>
      <c r="E34" s="209">
        <v>0</v>
      </c>
      <c r="F34" s="209">
        <v>14</v>
      </c>
      <c r="G34" s="209">
        <v>10</v>
      </c>
      <c r="H34" s="209">
        <v>10</v>
      </c>
      <c r="I34" s="209">
        <v>0</v>
      </c>
      <c r="J34" s="209">
        <v>14</v>
      </c>
      <c r="K34" s="209">
        <v>0</v>
      </c>
      <c r="L34" s="209">
        <v>1</v>
      </c>
      <c r="M34" s="209">
        <v>0</v>
      </c>
      <c r="N34" s="209">
        <v>2</v>
      </c>
    </row>
    <row r="35" spans="1:14" s="212" customFormat="1" x14ac:dyDescent="0.25">
      <c r="A35" s="202" t="s">
        <v>8</v>
      </c>
      <c r="B35" s="208" t="s">
        <v>611</v>
      </c>
      <c r="C35" s="178">
        <f t="shared" ref="C35:N35" si="7">C36+C48</f>
        <v>154</v>
      </c>
      <c r="D35" s="178">
        <f t="shared" si="7"/>
        <v>152</v>
      </c>
      <c r="E35" s="178">
        <f t="shared" si="7"/>
        <v>0</v>
      </c>
      <c r="F35" s="178">
        <f t="shared" si="7"/>
        <v>194</v>
      </c>
      <c r="G35" s="178">
        <f t="shared" si="7"/>
        <v>149</v>
      </c>
      <c r="H35" s="178">
        <f t="shared" si="7"/>
        <v>148</v>
      </c>
      <c r="I35" s="178">
        <f t="shared" si="7"/>
        <v>0</v>
      </c>
      <c r="J35" s="178">
        <f t="shared" si="7"/>
        <v>195</v>
      </c>
      <c r="K35" s="178">
        <f t="shared" si="7"/>
        <v>29</v>
      </c>
      <c r="L35" s="178">
        <f t="shared" si="7"/>
        <v>24</v>
      </c>
      <c r="M35" s="178">
        <f t="shared" si="7"/>
        <v>0</v>
      </c>
      <c r="N35" s="178">
        <f t="shared" si="7"/>
        <v>13</v>
      </c>
    </row>
    <row r="36" spans="1:14" s="212" customFormat="1" x14ac:dyDescent="0.25">
      <c r="A36" s="207">
        <v>1</v>
      </c>
      <c r="B36" s="208" t="s">
        <v>750</v>
      </c>
      <c r="C36" s="178">
        <f>SUM(C37:C47)</f>
        <v>121</v>
      </c>
      <c r="D36" s="178">
        <f t="shared" ref="D36:N36" si="8">SUM(D37:D47)</f>
        <v>121</v>
      </c>
      <c r="E36" s="178">
        <f t="shared" si="8"/>
        <v>0</v>
      </c>
      <c r="F36" s="178">
        <f t="shared" si="8"/>
        <v>154</v>
      </c>
      <c r="G36" s="178">
        <f t="shared" si="8"/>
        <v>117</v>
      </c>
      <c r="H36" s="178">
        <f t="shared" si="8"/>
        <v>118</v>
      </c>
      <c r="I36" s="178">
        <f t="shared" si="8"/>
        <v>0</v>
      </c>
      <c r="J36" s="178">
        <f t="shared" si="8"/>
        <v>157</v>
      </c>
      <c r="K36" s="178">
        <f t="shared" si="8"/>
        <v>27</v>
      </c>
      <c r="L36" s="178">
        <f t="shared" si="8"/>
        <v>21</v>
      </c>
      <c r="M36" s="178">
        <f t="shared" si="8"/>
        <v>0</v>
      </c>
      <c r="N36" s="178">
        <f t="shared" si="8"/>
        <v>10</v>
      </c>
    </row>
    <row r="37" spans="1:14" s="206" customFormat="1" ht="17.25" x14ac:dyDescent="0.3">
      <c r="A37" s="48" t="s">
        <v>213</v>
      </c>
      <c r="B37" s="210" t="s">
        <v>613</v>
      </c>
      <c r="C37" s="209">
        <v>11</v>
      </c>
      <c r="D37" s="209">
        <v>11</v>
      </c>
      <c r="E37" s="209">
        <v>0</v>
      </c>
      <c r="F37" s="209">
        <v>14</v>
      </c>
      <c r="G37" s="209">
        <v>12</v>
      </c>
      <c r="H37" s="209">
        <v>11</v>
      </c>
      <c r="I37" s="209">
        <v>0</v>
      </c>
      <c r="J37" s="209">
        <v>16</v>
      </c>
      <c r="K37" s="209">
        <v>3</v>
      </c>
      <c r="L37" s="209">
        <v>4</v>
      </c>
      <c r="M37" s="209">
        <v>0</v>
      </c>
      <c r="N37" s="209">
        <v>0</v>
      </c>
    </row>
    <row r="38" spans="1:14" s="206" customFormat="1" ht="17.25" x14ac:dyDescent="0.3">
      <c r="A38" s="48" t="s">
        <v>214</v>
      </c>
      <c r="B38" s="210" t="s">
        <v>612</v>
      </c>
      <c r="C38" s="209">
        <v>11</v>
      </c>
      <c r="D38" s="209">
        <v>11</v>
      </c>
      <c r="E38" s="209">
        <v>0</v>
      </c>
      <c r="F38" s="209">
        <v>14</v>
      </c>
      <c r="G38" s="209">
        <v>11</v>
      </c>
      <c r="H38" s="209">
        <v>12</v>
      </c>
      <c r="I38" s="209">
        <v>0</v>
      </c>
      <c r="J38" s="209">
        <v>14</v>
      </c>
      <c r="K38" s="209">
        <v>5</v>
      </c>
      <c r="L38" s="209">
        <v>3</v>
      </c>
      <c r="M38" s="209">
        <v>0</v>
      </c>
      <c r="N38" s="209">
        <v>3</v>
      </c>
    </row>
    <row r="39" spans="1:14" s="206" customFormat="1" ht="17.25" x14ac:dyDescent="0.3">
      <c r="A39" s="48" t="s">
        <v>215</v>
      </c>
      <c r="B39" s="210" t="s">
        <v>614</v>
      </c>
      <c r="C39" s="209">
        <v>11</v>
      </c>
      <c r="D39" s="209">
        <v>11</v>
      </c>
      <c r="E39" s="209">
        <v>0</v>
      </c>
      <c r="F39" s="209">
        <v>14</v>
      </c>
      <c r="G39" s="209">
        <v>11</v>
      </c>
      <c r="H39" s="209">
        <v>10</v>
      </c>
      <c r="I39" s="209">
        <v>0</v>
      </c>
      <c r="J39" s="209">
        <v>13</v>
      </c>
      <c r="K39" s="209">
        <v>4</v>
      </c>
      <c r="L39" s="209">
        <v>0</v>
      </c>
      <c r="M39" s="209">
        <v>0</v>
      </c>
      <c r="N39" s="209">
        <v>0</v>
      </c>
    </row>
    <row r="40" spans="1:14" s="206" customFormat="1" ht="17.25" x14ac:dyDescent="0.3">
      <c r="A40" s="48" t="s">
        <v>216</v>
      </c>
      <c r="B40" s="210" t="s">
        <v>615</v>
      </c>
      <c r="C40" s="209">
        <v>11</v>
      </c>
      <c r="D40" s="209">
        <v>11</v>
      </c>
      <c r="E40" s="209">
        <v>0</v>
      </c>
      <c r="F40" s="209">
        <v>14</v>
      </c>
      <c r="G40" s="209">
        <v>11</v>
      </c>
      <c r="H40" s="209">
        <v>11</v>
      </c>
      <c r="I40" s="209">
        <v>0</v>
      </c>
      <c r="J40" s="209">
        <v>14</v>
      </c>
      <c r="K40" s="209">
        <v>1</v>
      </c>
      <c r="L40" s="209">
        <v>2</v>
      </c>
      <c r="M40" s="209">
        <v>0</v>
      </c>
      <c r="N40" s="209">
        <v>0</v>
      </c>
    </row>
    <row r="41" spans="1:14" s="206" customFormat="1" ht="17.25" x14ac:dyDescent="0.3">
      <c r="A41" s="48" t="s">
        <v>217</v>
      </c>
      <c r="B41" s="210" t="s">
        <v>620</v>
      </c>
      <c r="C41" s="209">
        <v>11</v>
      </c>
      <c r="D41" s="209">
        <v>11</v>
      </c>
      <c r="E41" s="209">
        <v>0</v>
      </c>
      <c r="F41" s="209">
        <v>14</v>
      </c>
      <c r="G41" s="209">
        <v>11</v>
      </c>
      <c r="H41" s="209">
        <v>10</v>
      </c>
      <c r="I41" s="209">
        <v>0</v>
      </c>
      <c r="J41" s="209">
        <v>14</v>
      </c>
      <c r="K41" s="209">
        <v>2</v>
      </c>
      <c r="L41" s="209">
        <v>3</v>
      </c>
      <c r="M41" s="209">
        <v>0</v>
      </c>
      <c r="N41" s="209">
        <v>1</v>
      </c>
    </row>
    <row r="42" spans="1:14" s="206" customFormat="1" ht="17.25" x14ac:dyDescent="0.3">
      <c r="A42" s="48" t="s">
        <v>218</v>
      </c>
      <c r="B42" s="210" t="s">
        <v>616</v>
      </c>
      <c r="C42" s="209">
        <v>11</v>
      </c>
      <c r="D42" s="209">
        <v>11</v>
      </c>
      <c r="E42" s="209">
        <v>0</v>
      </c>
      <c r="F42" s="209">
        <v>14</v>
      </c>
      <c r="G42" s="209">
        <v>10</v>
      </c>
      <c r="H42" s="209">
        <v>11</v>
      </c>
      <c r="I42" s="209">
        <v>0</v>
      </c>
      <c r="J42" s="209">
        <v>14</v>
      </c>
      <c r="K42" s="209">
        <v>1</v>
      </c>
      <c r="L42" s="209">
        <v>2</v>
      </c>
      <c r="M42" s="209">
        <v>0</v>
      </c>
      <c r="N42" s="209">
        <v>1</v>
      </c>
    </row>
    <row r="43" spans="1:14" s="206" customFormat="1" ht="17.25" x14ac:dyDescent="0.3">
      <c r="A43" s="48" t="s">
        <v>219</v>
      </c>
      <c r="B43" s="210" t="s">
        <v>617</v>
      </c>
      <c r="C43" s="209">
        <v>11</v>
      </c>
      <c r="D43" s="209">
        <v>11</v>
      </c>
      <c r="E43" s="209">
        <v>0</v>
      </c>
      <c r="F43" s="209">
        <v>14</v>
      </c>
      <c r="G43" s="209">
        <v>9</v>
      </c>
      <c r="H43" s="209">
        <v>10</v>
      </c>
      <c r="I43" s="209">
        <v>0</v>
      </c>
      <c r="J43" s="209">
        <v>14</v>
      </c>
      <c r="K43" s="209">
        <v>2</v>
      </c>
      <c r="L43" s="209">
        <v>0</v>
      </c>
      <c r="M43" s="209">
        <v>0</v>
      </c>
      <c r="N43" s="209">
        <v>2</v>
      </c>
    </row>
    <row r="44" spans="1:14" s="206" customFormat="1" ht="17.25" x14ac:dyDescent="0.3">
      <c r="A44" s="48" t="s">
        <v>220</v>
      </c>
      <c r="B44" s="210" t="s">
        <v>618</v>
      </c>
      <c r="C44" s="209">
        <v>11</v>
      </c>
      <c r="D44" s="209">
        <v>11</v>
      </c>
      <c r="E44" s="209">
        <v>0</v>
      </c>
      <c r="F44" s="209">
        <v>14</v>
      </c>
      <c r="G44" s="209">
        <v>11</v>
      </c>
      <c r="H44" s="209">
        <v>10</v>
      </c>
      <c r="I44" s="209">
        <v>0</v>
      </c>
      <c r="J44" s="209">
        <v>14</v>
      </c>
      <c r="K44" s="209">
        <v>2</v>
      </c>
      <c r="L44" s="209">
        <v>3</v>
      </c>
      <c r="M44" s="209">
        <v>0</v>
      </c>
      <c r="N44" s="209">
        <v>0</v>
      </c>
    </row>
    <row r="45" spans="1:14" s="206" customFormat="1" ht="17.25" x14ac:dyDescent="0.3">
      <c r="A45" s="48" t="s">
        <v>221</v>
      </c>
      <c r="B45" s="210" t="s">
        <v>619</v>
      </c>
      <c r="C45" s="209">
        <v>11</v>
      </c>
      <c r="D45" s="209">
        <v>11</v>
      </c>
      <c r="E45" s="209">
        <v>0</v>
      </c>
      <c r="F45" s="209">
        <v>14</v>
      </c>
      <c r="G45" s="209">
        <v>10</v>
      </c>
      <c r="H45" s="209">
        <v>12</v>
      </c>
      <c r="I45" s="209">
        <v>0</v>
      </c>
      <c r="J45" s="209">
        <v>14</v>
      </c>
      <c r="K45" s="209">
        <v>1</v>
      </c>
      <c r="L45" s="209">
        <v>0</v>
      </c>
      <c r="M45" s="209">
        <v>0</v>
      </c>
      <c r="N45" s="209">
        <v>3</v>
      </c>
    </row>
    <row r="46" spans="1:14" s="206" customFormat="1" ht="17.25" x14ac:dyDescent="0.3">
      <c r="A46" s="48" t="s">
        <v>456</v>
      </c>
      <c r="B46" s="210" t="s">
        <v>622</v>
      </c>
      <c r="C46" s="209">
        <v>11</v>
      </c>
      <c r="D46" s="209">
        <v>11</v>
      </c>
      <c r="E46" s="209">
        <v>0</v>
      </c>
      <c r="F46" s="209">
        <v>14</v>
      </c>
      <c r="G46" s="209">
        <v>10</v>
      </c>
      <c r="H46" s="209">
        <v>11</v>
      </c>
      <c r="I46" s="209">
        <v>0</v>
      </c>
      <c r="J46" s="209">
        <v>16</v>
      </c>
      <c r="K46" s="209">
        <v>3</v>
      </c>
      <c r="L46" s="209">
        <v>2</v>
      </c>
      <c r="M46" s="209">
        <v>0</v>
      </c>
      <c r="N46" s="209">
        <v>0</v>
      </c>
    </row>
    <row r="47" spans="1:14" s="206" customFormat="1" ht="17.25" x14ac:dyDescent="0.3">
      <c r="A47" s="48" t="s">
        <v>457</v>
      </c>
      <c r="B47" s="210" t="s">
        <v>621</v>
      </c>
      <c r="C47" s="209">
        <v>11</v>
      </c>
      <c r="D47" s="209">
        <v>11</v>
      </c>
      <c r="E47" s="209">
        <v>0</v>
      </c>
      <c r="F47" s="209">
        <v>14</v>
      </c>
      <c r="G47" s="209">
        <v>11</v>
      </c>
      <c r="H47" s="209">
        <v>10</v>
      </c>
      <c r="I47" s="209">
        <v>0</v>
      </c>
      <c r="J47" s="209">
        <v>14</v>
      </c>
      <c r="K47" s="209">
        <v>3</v>
      </c>
      <c r="L47" s="209">
        <v>2</v>
      </c>
      <c r="M47" s="209">
        <v>0</v>
      </c>
      <c r="N47" s="209">
        <v>0</v>
      </c>
    </row>
    <row r="48" spans="1:14" s="206" customFormat="1" ht="17.25" x14ac:dyDescent="0.3">
      <c r="A48" s="207">
        <v>2</v>
      </c>
      <c r="B48" s="208" t="s">
        <v>842</v>
      </c>
      <c r="C48" s="104">
        <f>SUM(C49:C51)</f>
        <v>33</v>
      </c>
      <c r="D48" s="104">
        <f t="shared" ref="D48:N48" si="9">SUM(D49:D51)</f>
        <v>31</v>
      </c>
      <c r="E48" s="104">
        <f t="shared" si="9"/>
        <v>0</v>
      </c>
      <c r="F48" s="104">
        <f t="shared" si="9"/>
        <v>40</v>
      </c>
      <c r="G48" s="104">
        <f t="shared" si="9"/>
        <v>32</v>
      </c>
      <c r="H48" s="104">
        <f t="shared" si="9"/>
        <v>30</v>
      </c>
      <c r="I48" s="104">
        <f t="shared" si="9"/>
        <v>0</v>
      </c>
      <c r="J48" s="104">
        <f t="shared" si="9"/>
        <v>38</v>
      </c>
      <c r="K48" s="104">
        <f t="shared" si="9"/>
        <v>2</v>
      </c>
      <c r="L48" s="104">
        <f t="shared" si="9"/>
        <v>3</v>
      </c>
      <c r="M48" s="104">
        <f t="shared" si="9"/>
        <v>0</v>
      </c>
      <c r="N48" s="104">
        <f t="shared" si="9"/>
        <v>3</v>
      </c>
    </row>
    <row r="49" spans="1:14" s="206" customFormat="1" ht="17.25" x14ac:dyDescent="0.3">
      <c r="A49" s="48" t="s">
        <v>225</v>
      </c>
      <c r="B49" s="210" t="s">
        <v>843</v>
      </c>
      <c r="C49" s="209">
        <v>11</v>
      </c>
      <c r="D49" s="209">
        <v>11</v>
      </c>
      <c r="E49" s="209">
        <v>0</v>
      </c>
      <c r="F49" s="209">
        <v>14</v>
      </c>
      <c r="G49" s="209">
        <v>10</v>
      </c>
      <c r="H49" s="209">
        <v>10</v>
      </c>
      <c r="I49" s="209">
        <v>0</v>
      </c>
      <c r="J49" s="209">
        <v>13</v>
      </c>
      <c r="K49" s="209">
        <v>2</v>
      </c>
      <c r="L49" s="209">
        <v>1</v>
      </c>
      <c r="M49" s="209">
        <v>0</v>
      </c>
      <c r="N49" s="209">
        <v>2</v>
      </c>
    </row>
    <row r="50" spans="1:14" s="206" customFormat="1" ht="17.25" x14ac:dyDescent="0.3">
      <c r="A50" s="48" t="s">
        <v>222</v>
      </c>
      <c r="B50" s="210" t="s">
        <v>624</v>
      </c>
      <c r="C50" s="209">
        <v>11</v>
      </c>
      <c r="D50" s="209">
        <v>11</v>
      </c>
      <c r="E50" s="209">
        <v>0</v>
      </c>
      <c r="F50" s="209">
        <v>14</v>
      </c>
      <c r="G50" s="209">
        <v>11</v>
      </c>
      <c r="H50" s="209">
        <v>10</v>
      </c>
      <c r="I50" s="209">
        <v>0</v>
      </c>
      <c r="J50" s="209">
        <v>13</v>
      </c>
      <c r="K50" s="209">
        <v>0</v>
      </c>
      <c r="L50" s="209">
        <v>1</v>
      </c>
      <c r="M50" s="209">
        <v>0</v>
      </c>
      <c r="N50" s="209">
        <v>1</v>
      </c>
    </row>
    <row r="51" spans="1:14" s="206" customFormat="1" ht="17.25" x14ac:dyDescent="0.3">
      <c r="A51" s="48" t="s">
        <v>447</v>
      </c>
      <c r="B51" s="210" t="s">
        <v>623</v>
      </c>
      <c r="C51" s="209">
        <v>11</v>
      </c>
      <c r="D51" s="209">
        <v>9</v>
      </c>
      <c r="E51" s="209">
        <v>0</v>
      </c>
      <c r="F51" s="209">
        <v>12</v>
      </c>
      <c r="G51" s="209">
        <v>11</v>
      </c>
      <c r="H51" s="209">
        <v>10</v>
      </c>
      <c r="I51" s="209">
        <v>0</v>
      </c>
      <c r="J51" s="209">
        <v>12</v>
      </c>
      <c r="K51" s="209">
        <v>0</v>
      </c>
      <c r="L51" s="209">
        <v>1</v>
      </c>
      <c r="M51" s="209">
        <v>0</v>
      </c>
      <c r="N51" s="209">
        <v>0</v>
      </c>
    </row>
    <row r="52" spans="1:14" s="212" customFormat="1" x14ac:dyDescent="0.25">
      <c r="A52" s="202" t="s">
        <v>81</v>
      </c>
      <c r="B52" s="208" t="s">
        <v>627</v>
      </c>
      <c r="C52" s="178">
        <f t="shared" ref="C52:N52" si="10">C53+C63</f>
        <v>154</v>
      </c>
      <c r="D52" s="178">
        <f t="shared" si="10"/>
        <v>149</v>
      </c>
      <c r="E52" s="178">
        <f t="shared" si="10"/>
        <v>0</v>
      </c>
      <c r="F52" s="178">
        <f t="shared" si="10"/>
        <v>186</v>
      </c>
      <c r="G52" s="178">
        <f t="shared" si="10"/>
        <v>151</v>
      </c>
      <c r="H52" s="178">
        <f t="shared" si="10"/>
        <v>123</v>
      </c>
      <c r="I52" s="178">
        <f t="shared" si="10"/>
        <v>0</v>
      </c>
      <c r="J52" s="178">
        <f t="shared" si="10"/>
        <v>179</v>
      </c>
      <c r="K52" s="178">
        <f t="shared" si="10"/>
        <v>21</v>
      </c>
      <c r="L52" s="178">
        <f t="shared" si="10"/>
        <v>14</v>
      </c>
      <c r="M52" s="178">
        <f t="shared" si="10"/>
        <v>0</v>
      </c>
      <c r="N52" s="178">
        <f t="shared" si="10"/>
        <v>13</v>
      </c>
    </row>
    <row r="53" spans="1:14" s="212" customFormat="1" x14ac:dyDescent="0.25">
      <c r="A53" s="207">
        <v>1</v>
      </c>
      <c r="B53" s="208" t="s">
        <v>750</v>
      </c>
      <c r="C53" s="178">
        <f>SUM(C54:C62)</f>
        <v>99</v>
      </c>
      <c r="D53" s="178">
        <f t="shared" ref="D53:N53" si="11">SUM(D54:D62)</f>
        <v>93</v>
      </c>
      <c r="E53" s="178">
        <f t="shared" si="11"/>
        <v>0</v>
      </c>
      <c r="F53" s="178">
        <f t="shared" si="11"/>
        <v>120</v>
      </c>
      <c r="G53" s="178">
        <f t="shared" si="11"/>
        <v>97</v>
      </c>
      <c r="H53" s="178">
        <f t="shared" si="11"/>
        <v>83</v>
      </c>
      <c r="I53" s="178">
        <f t="shared" si="11"/>
        <v>0</v>
      </c>
      <c r="J53" s="178">
        <f t="shared" si="11"/>
        <v>120</v>
      </c>
      <c r="K53" s="178">
        <f t="shared" si="11"/>
        <v>12</v>
      </c>
      <c r="L53" s="178">
        <f t="shared" si="11"/>
        <v>9</v>
      </c>
      <c r="M53" s="178">
        <f t="shared" si="11"/>
        <v>0</v>
      </c>
      <c r="N53" s="178">
        <f t="shared" si="11"/>
        <v>9</v>
      </c>
    </row>
    <row r="54" spans="1:14" s="206" customFormat="1" ht="17.25" x14ac:dyDescent="0.3">
      <c r="A54" s="48" t="s">
        <v>213</v>
      </c>
      <c r="B54" s="210" t="s">
        <v>631</v>
      </c>
      <c r="C54" s="209">
        <v>11</v>
      </c>
      <c r="D54" s="209">
        <v>11</v>
      </c>
      <c r="E54" s="209">
        <v>0</v>
      </c>
      <c r="F54" s="209">
        <v>14</v>
      </c>
      <c r="G54" s="209">
        <v>11</v>
      </c>
      <c r="H54" s="209">
        <v>9</v>
      </c>
      <c r="I54" s="209">
        <v>0</v>
      </c>
      <c r="J54" s="209">
        <v>15</v>
      </c>
      <c r="K54" s="209">
        <v>0</v>
      </c>
      <c r="L54" s="209">
        <v>1</v>
      </c>
      <c r="M54" s="209">
        <v>0</v>
      </c>
      <c r="N54" s="209">
        <v>2</v>
      </c>
    </row>
    <row r="55" spans="1:14" s="206" customFormat="1" ht="17.25" x14ac:dyDescent="0.3">
      <c r="A55" s="48" t="s">
        <v>214</v>
      </c>
      <c r="B55" s="210" t="s">
        <v>332</v>
      </c>
      <c r="C55" s="209">
        <v>11</v>
      </c>
      <c r="D55" s="209">
        <v>11</v>
      </c>
      <c r="E55" s="209">
        <v>0</v>
      </c>
      <c r="F55" s="209">
        <v>14</v>
      </c>
      <c r="G55" s="209">
        <v>11</v>
      </c>
      <c r="H55" s="209">
        <v>9</v>
      </c>
      <c r="I55" s="209">
        <v>0</v>
      </c>
      <c r="J55" s="209">
        <v>15</v>
      </c>
      <c r="K55" s="209">
        <v>1</v>
      </c>
      <c r="L55" s="209">
        <v>1</v>
      </c>
      <c r="M55" s="209">
        <v>0</v>
      </c>
      <c r="N55" s="209">
        <v>0</v>
      </c>
    </row>
    <row r="56" spans="1:14" s="206" customFormat="1" ht="17.25" x14ac:dyDescent="0.3">
      <c r="A56" s="48" t="s">
        <v>215</v>
      </c>
      <c r="B56" s="210" t="s">
        <v>384</v>
      </c>
      <c r="C56" s="209">
        <v>11</v>
      </c>
      <c r="D56" s="209">
        <v>9</v>
      </c>
      <c r="E56" s="209">
        <v>0</v>
      </c>
      <c r="F56" s="209">
        <v>12</v>
      </c>
      <c r="G56" s="209">
        <v>11</v>
      </c>
      <c r="H56" s="209">
        <v>9</v>
      </c>
      <c r="I56" s="209">
        <v>0</v>
      </c>
      <c r="J56" s="209">
        <v>12</v>
      </c>
      <c r="K56" s="209">
        <v>1</v>
      </c>
      <c r="L56" s="209">
        <v>0</v>
      </c>
      <c r="M56" s="209">
        <v>0</v>
      </c>
      <c r="N56" s="209">
        <v>0</v>
      </c>
    </row>
    <row r="57" spans="1:14" s="206" customFormat="1" ht="17.25" x14ac:dyDescent="0.3">
      <c r="A57" s="48" t="s">
        <v>216</v>
      </c>
      <c r="B57" s="210" t="s">
        <v>628</v>
      </c>
      <c r="C57" s="209">
        <v>11</v>
      </c>
      <c r="D57" s="209">
        <v>9</v>
      </c>
      <c r="E57" s="209">
        <v>0</v>
      </c>
      <c r="F57" s="209">
        <v>12</v>
      </c>
      <c r="G57" s="209">
        <v>11</v>
      </c>
      <c r="H57" s="209">
        <v>9</v>
      </c>
      <c r="I57" s="209">
        <v>0</v>
      </c>
      <c r="J57" s="209">
        <v>12</v>
      </c>
      <c r="K57" s="209">
        <v>3</v>
      </c>
      <c r="L57" s="209">
        <v>0</v>
      </c>
      <c r="M57" s="209">
        <v>0</v>
      </c>
      <c r="N57" s="209">
        <v>2</v>
      </c>
    </row>
    <row r="58" spans="1:14" s="206" customFormat="1" ht="17.25" x14ac:dyDescent="0.3">
      <c r="A58" s="48" t="s">
        <v>217</v>
      </c>
      <c r="B58" s="210" t="s">
        <v>629</v>
      </c>
      <c r="C58" s="209">
        <v>11</v>
      </c>
      <c r="D58" s="209">
        <v>9</v>
      </c>
      <c r="E58" s="209">
        <v>0</v>
      </c>
      <c r="F58" s="209">
        <v>12</v>
      </c>
      <c r="G58" s="209">
        <v>11</v>
      </c>
      <c r="H58" s="209">
        <v>9</v>
      </c>
      <c r="I58" s="209">
        <v>0</v>
      </c>
      <c r="J58" s="209">
        <v>12</v>
      </c>
      <c r="K58" s="209">
        <v>2</v>
      </c>
      <c r="L58" s="209">
        <v>1</v>
      </c>
      <c r="M58" s="209">
        <v>0</v>
      </c>
      <c r="N58" s="209">
        <v>0</v>
      </c>
    </row>
    <row r="59" spans="1:14" s="206" customFormat="1" ht="17.25" x14ac:dyDescent="0.3">
      <c r="A59" s="48" t="s">
        <v>218</v>
      </c>
      <c r="B59" s="210" t="s">
        <v>630</v>
      </c>
      <c r="C59" s="209">
        <v>11</v>
      </c>
      <c r="D59" s="209">
        <v>11</v>
      </c>
      <c r="E59" s="209">
        <v>0</v>
      </c>
      <c r="F59" s="209">
        <v>14</v>
      </c>
      <c r="G59" s="209">
        <v>10</v>
      </c>
      <c r="H59" s="209">
        <v>9</v>
      </c>
      <c r="I59" s="209">
        <v>0</v>
      </c>
      <c r="J59" s="209">
        <v>13</v>
      </c>
      <c r="K59" s="209">
        <v>0</v>
      </c>
      <c r="L59" s="209">
        <v>0</v>
      </c>
      <c r="M59" s="209">
        <v>0</v>
      </c>
      <c r="N59" s="209">
        <v>0</v>
      </c>
    </row>
    <row r="60" spans="1:14" s="206" customFormat="1" ht="17.25" x14ac:dyDescent="0.3">
      <c r="A60" s="48" t="s">
        <v>219</v>
      </c>
      <c r="B60" s="210" t="s">
        <v>395</v>
      </c>
      <c r="C60" s="209">
        <v>11</v>
      </c>
      <c r="D60" s="209">
        <v>11</v>
      </c>
      <c r="E60" s="209">
        <v>0</v>
      </c>
      <c r="F60" s="209">
        <v>14</v>
      </c>
      <c r="G60" s="209">
        <v>10</v>
      </c>
      <c r="H60" s="209">
        <v>9</v>
      </c>
      <c r="I60" s="209">
        <v>0</v>
      </c>
      <c r="J60" s="209">
        <v>15</v>
      </c>
      <c r="K60" s="209">
        <v>1</v>
      </c>
      <c r="L60" s="209">
        <v>2</v>
      </c>
      <c r="M60" s="209">
        <v>0</v>
      </c>
      <c r="N60" s="209">
        <v>0</v>
      </c>
    </row>
    <row r="61" spans="1:14" s="206" customFormat="1" ht="17.25" x14ac:dyDescent="0.3">
      <c r="A61" s="48" t="s">
        <v>220</v>
      </c>
      <c r="B61" s="210" t="s">
        <v>632</v>
      </c>
      <c r="C61" s="209">
        <v>11</v>
      </c>
      <c r="D61" s="209">
        <v>11</v>
      </c>
      <c r="E61" s="209">
        <v>0</v>
      </c>
      <c r="F61" s="209">
        <v>14</v>
      </c>
      <c r="G61" s="209">
        <v>11</v>
      </c>
      <c r="H61" s="209">
        <v>10</v>
      </c>
      <c r="I61" s="209">
        <v>0</v>
      </c>
      <c r="J61" s="209">
        <v>13</v>
      </c>
      <c r="K61" s="209">
        <v>2</v>
      </c>
      <c r="L61" s="209">
        <v>2</v>
      </c>
      <c r="M61" s="209">
        <v>0</v>
      </c>
      <c r="N61" s="209">
        <v>3</v>
      </c>
    </row>
    <row r="62" spans="1:14" s="206" customFormat="1" ht="17.25" x14ac:dyDescent="0.3">
      <c r="A62" s="48" t="s">
        <v>221</v>
      </c>
      <c r="B62" s="210" t="s">
        <v>633</v>
      </c>
      <c r="C62" s="209">
        <v>11</v>
      </c>
      <c r="D62" s="209">
        <v>11</v>
      </c>
      <c r="E62" s="209">
        <v>0</v>
      </c>
      <c r="F62" s="209">
        <v>14</v>
      </c>
      <c r="G62" s="209">
        <v>11</v>
      </c>
      <c r="H62" s="209">
        <v>10</v>
      </c>
      <c r="I62" s="209">
        <v>0</v>
      </c>
      <c r="J62" s="209">
        <v>13</v>
      </c>
      <c r="K62" s="209">
        <v>2</v>
      </c>
      <c r="L62" s="209">
        <v>2</v>
      </c>
      <c r="M62" s="209">
        <v>0</v>
      </c>
      <c r="N62" s="209">
        <v>2</v>
      </c>
    </row>
    <row r="63" spans="1:14" s="212" customFormat="1" x14ac:dyDescent="0.25">
      <c r="A63" s="207">
        <v>2</v>
      </c>
      <c r="B63" s="208" t="s">
        <v>589</v>
      </c>
      <c r="C63" s="178">
        <f>SUM(C64:C68)</f>
        <v>55</v>
      </c>
      <c r="D63" s="178">
        <f t="shared" ref="D63:N63" si="12">SUM(D64:D68)</f>
        <v>56</v>
      </c>
      <c r="E63" s="178">
        <f t="shared" si="12"/>
        <v>0</v>
      </c>
      <c r="F63" s="178">
        <f t="shared" si="12"/>
        <v>66</v>
      </c>
      <c r="G63" s="178">
        <f t="shared" si="12"/>
        <v>54</v>
      </c>
      <c r="H63" s="178">
        <f t="shared" si="12"/>
        <v>40</v>
      </c>
      <c r="I63" s="178">
        <f t="shared" si="12"/>
        <v>0</v>
      </c>
      <c r="J63" s="178">
        <f t="shared" si="12"/>
        <v>59</v>
      </c>
      <c r="K63" s="178">
        <f t="shared" si="12"/>
        <v>9</v>
      </c>
      <c r="L63" s="178">
        <f t="shared" si="12"/>
        <v>5</v>
      </c>
      <c r="M63" s="178">
        <f t="shared" si="12"/>
        <v>0</v>
      </c>
      <c r="N63" s="178">
        <f t="shared" si="12"/>
        <v>4</v>
      </c>
    </row>
    <row r="64" spans="1:14" s="206" customFormat="1" ht="17.25" x14ac:dyDescent="0.3">
      <c r="A64" s="48" t="s">
        <v>225</v>
      </c>
      <c r="B64" s="210" t="s">
        <v>637</v>
      </c>
      <c r="C64" s="209">
        <v>11</v>
      </c>
      <c r="D64" s="209">
        <v>12</v>
      </c>
      <c r="E64" s="209">
        <v>0</v>
      </c>
      <c r="F64" s="209">
        <v>14</v>
      </c>
      <c r="G64" s="209">
        <v>11</v>
      </c>
      <c r="H64" s="209">
        <v>8</v>
      </c>
      <c r="I64" s="209">
        <v>0</v>
      </c>
      <c r="J64" s="209">
        <v>14</v>
      </c>
      <c r="K64" s="209">
        <v>2</v>
      </c>
      <c r="L64" s="209">
        <v>1</v>
      </c>
      <c r="M64" s="209">
        <v>0</v>
      </c>
      <c r="N64" s="209">
        <v>0</v>
      </c>
    </row>
    <row r="65" spans="1:14" s="206" customFormat="1" ht="17.25" x14ac:dyDescent="0.3">
      <c r="A65" s="48" t="s">
        <v>222</v>
      </c>
      <c r="B65" s="210" t="s">
        <v>638</v>
      </c>
      <c r="C65" s="209">
        <v>11</v>
      </c>
      <c r="D65" s="209">
        <v>12</v>
      </c>
      <c r="E65" s="209">
        <v>0</v>
      </c>
      <c r="F65" s="209">
        <v>14</v>
      </c>
      <c r="G65" s="209">
        <v>11</v>
      </c>
      <c r="H65" s="209">
        <v>8</v>
      </c>
      <c r="I65" s="209">
        <v>0</v>
      </c>
      <c r="J65" s="209">
        <v>13</v>
      </c>
      <c r="K65" s="209">
        <v>2</v>
      </c>
      <c r="L65" s="209">
        <v>2</v>
      </c>
      <c r="M65" s="209">
        <v>0</v>
      </c>
      <c r="N65" s="209">
        <v>1</v>
      </c>
    </row>
    <row r="66" spans="1:14" s="206" customFormat="1" ht="17.25" x14ac:dyDescent="0.3">
      <c r="A66" s="48" t="s">
        <v>447</v>
      </c>
      <c r="B66" s="210" t="s">
        <v>634</v>
      </c>
      <c r="C66" s="209">
        <v>11</v>
      </c>
      <c r="D66" s="209">
        <v>10</v>
      </c>
      <c r="E66" s="209">
        <v>0</v>
      </c>
      <c r="F66" s="209">
        <v>12</v>
      </c>
      <c r="G66" s="209">
        <v>11</v>
      </c>
      <c r="H66" s="209">
        <v>7</v>
      </c>
      <c r="I66" s="209">
        <v>0</v>
      </c>
      <c r="J66" s="209">
        <v>10</v>
      </c>
      <c r="K66" s="209">
        <v>1</v>
      </c>
      <c r="L66" s="209">
        <v>0</v>
      </c>
      <c r="M66" s="209">
        <v>0</v>
      </c>
      <c r="N66" s="209">
        <v>1</v>
      </c>
    </row>
    <row r="67" spans="1:14" s="206" customFormat="1" ht="17.25" x14ac:dyDescent="0.3">
      <c r="A67" s="48" t="s">
        <v>448</v>
      </c>
      <c r="B67" s="210" t="s">
        <v>635</v>
      </c>
      <c r="C67" s="209">
        <v>11</v>
      </c>
      <c r="D67" s="209">
        <v>10</v>
      </c>
      <c r="E67" s="209">
        <v>0</v>
      </c>
      <c r="F67" s="209">
        <v>12</v>
      </c>
      <c r="G67" s="209">
        <v>11</v>
      </c>
      <c r="H67" s="209">
        <v>8</v>
      </c>
      <c r="I67" s="209">
        <v>0</v>
      </c>
      <c r="J67" s="209">
        <v>10</v>
      </c>
      <c r="K67" s="209">
        <v>1</v>
      </c>
      <c r="L67" s="209">
        <v>0</v>
      </c>
      <c r="M67" s="209">
        <v>0</v>
      </c>
      <c r="N67" s="209">
        <v>1</v>
      </c>
    </row>
    <row r="68" spans="1:14" s="206" customFormat="1" ht="17.25" x14ac:dyDescent="0.3">
      <c r="A68" s="48" t="s">
        <v>449</v>
      </c>
      <c r="B68" s="210" t="s">
        <v>636</v>
      </c>
      <c r="C68" s="209">
        <v>11</v>
      </c>
      <c r="D68" s="209">
        <v>12</v>
      </c>
      <c r="E68" s="209">
        <v>0</v>
      </c>
      <c r="F68" s="209">
        <v>14</v>
      </c>
      <c r="G68" s="209">
        <v>10</v>
      </c>
      <c r="H68" s="209">
        <v>9</v>
      </c>
      <c r="I68" s="209">
        <v>0</v>
      </c>
      <c r="J68" s="209">
        <v>12</v>
      </c>
      <c r="K68" s="209">
        <v>3</v>
      </c>
      <c r="L68" s="209">
        <v>2</v>
      </c>
      <c r="M68" s="209">
        <v>0</v>
      </c>
      <c r="N68" s="209">
        <v>1</v>
      </c>
    </row>
    <row r="69" spans="1:14" s="212" customFormat="1" x14ac:dyDescent="0.25">
      <c r="A69" s="202" t="s">
        <v>105</v>
      </c>
      <c r="B69" s="208" t="s">
        <v>749</v>
      </c>
      <c r="C69" s="178">
        <f t="shared" ref="C69:N69" si="13">C70+C87</f>
        <v>198</v>
      </c>
      <c r="D69" s="178">
        <f t="shared" si="13"/>
        <v>188</v>
      </c>
      <c r="E69" s="178">
        <f t="shared" si="13"/>
        <v>0</v>
      </c>
      <c r="F69" s="178">
        <f t="shared" si="13"/>
        <v>242</v>
      </c>
      <c r="G69" s="178">
        <f t="shared" si="13"/>
        <v>192</v>
      </c>
      <c r="H69" s="178">
        <f t="shared" si="13"/>
        <v>161</v>
      </c>
      <c r="I69" s="178">
        <f t="shared" si="13"/>
        <v>0</v>
      </c>
      <c r="J69" s="178">
        <f t="shared" si="13"/>
        <v>243</v>
      </c>
      <c r="K69" s="178">
        <f t="shared" si="13"/>
        <v>30</v>
      </c>
      <c r="L69" s="178">
        <f t="shared" si="13"/>
        <v>18</v>
      </c>
      <c r="M69" s="178">
        <f t="shared" si="13"/>
        <v>0</v>
      </c>
      <c r="N69" s="178">
        <f t="shared" si="13"/>
        <v>23</v>
      </c>
    </row>
    <row r="70" spans="1:14" s="212" customFormat="1" x14ac:dyDescent="0.25">
      <c r="A70" s="207">
        <v>1</v>
      </c>
      <c r="B70" s="208" t="s">
        <v>750</v>
      </c>
      <c r="C70" s="178">
        <f>SUM(C71:C86)</f>
        <v>176</v>
      </c>
      <c r="D70" s="178">
        <f t="shared" ref="D70:N70" si="14">SUM(D71:D86)</f>
        <v>166</v>
      </c>
      <c r="E70" s="178">
        <f t="shared" si="14"/>
        <v>0</v>
      </c>
      <c r="F70" s="178">
        <f t="shared" si="14"/>
        <v>214</v>
      </c>
      <c r="G70" s="178">
        <f t="shared" si="14"/>
        <v>171</v>
      </c>
      <c r="H70" s="178">
        <f t="shared" si="14"/>
        <v>141</v>
      </c>
      <c r="I70" s="178">
        <f t="shared" si="14"/>
        <v>0</v>
      </c>
      <c r="J70" s="178">
        <f t="shared" si="14"/>
        <v>218</v>
      </c>
      <c r="K70" s="178">
        <f t="shared" si="14"/>
        <v>26</v>
      </c>
      <c r="L70" s="178">
        <f t="shared" si="14"/>
        <v>17</v>
      </c>
      <c r="M70" s="178">
        <f t="shared" si="14"/>
        <v>0</v>
      </c>
      <c r="N70" s="178">
        <f t="shared" si="14"/>
        <v>22</v>
      </c>
    </row>
    <row r="71" spans="1:14" s="206" customFormat="1" ht="17.25" x14ac:dyDescent="0.3">
      <c r="A71" s="48" t="s">
        <v>213</v>
      </c>
      <c r="B71" s="210" t="s">
        <v>653</v>
      </c>
      <c r="C71" s="209">
        <v>11</v>
      </c>
      <c r="D71" s="209">
        <v>11</v>
      </c>
      <c r="E71" s="209">
        <v>0</v>
      </c>
      <c r="F71" s="209">
        <v>14</v>
      </c>
      <c r="G71" s="209">
        <v>12</v>
      </c>
      <c r="H71" s="209">
        <v>10</v>
      </c>
      <c r="I71" s="209">
        <v>0</v>
      </c>
      <c r="J71" s="209">
        <v>14</v>
      </c>
      <c r="K71" s="209">
        <v>1</v>
      </c>
      <c r="L71" s="209">
        <v>1</v>
      </c>
      <c r="M71" s="209">
        <v>0</v>
      </c>
      <c r="N71" s="209">
        <v>1</v>
      </c>
    </row>
    <row r="72" spans="1:14" s="206" customFormat="1" ht="17.25" x14ac:dyDescent="0.3">
      <c r="A72" s="48" t="s">
        <v>214</v>
      </c>
      <c r="B72" s="210" t="s">
        <v>333</v>
      </c>
      <c r="C72" s="209">
        <v>11</v>
      </c>
      <c r="D72" s="209">
        <v>9</v>
      </c>
      <c r="E72" s="209">
        <v>0</v>
      </c>
      <c r="F72" s="209">
        <v>12</v>
      </c>
      <c r="G72" s="209">
        <v>11</v>
      </c>
      <c r="H72" s="209">
        <v>8</v>
      </c>
      <c r="I72" s="209">
        <v>0</v>
      </c>
      <c r="J72" s="209">
        <v>11</v>
      </c>
      <c r="K72" s="209">
        <v>3</v>
      </c>
      <c r="L72" s="209">
        <v>0</v>
      </c>
      <c r="M72" s="209">
        <v>0</v>
      </c>
      <c r="N72" s="209">
        <v>0</v>
      </c>
    </row>
    <row r="73" spans="1:14" s="206" customFormat="1" ht="17.25" x14ac:dyDescent="0.3">
      <c r="A73" s="48" t="s">
        <v>215</v>
      </c>
      <c r="B73" s="210" t="s">
        <v>652</v>
      </c>
      <c r="C73" s="209">
        <v>11</v>
      </c>
      <c r="D73" s="209">
        <v>11</v>
      </c>
      <c r="E73" s="209">
        <v>0</v>
      </c>
      <c r="F73" s="209">
        <v>14</v>
      </c>
      <c r="G73" s="209">
        <v>9</v>
      </c>
      <c r="H73" s="209">
        <v>11</v>
      </c>
      <c r="I73" s="209">
        <v>0</v>
      </c>
      <c r="J73" s="209">
        <v>14</v>
      </c>
      <c r="K73" s="209">
        <v>3</v>
      </c>
      <c r="L73" s="209">
        <v>2</v>
      </c>
      <c r="M73" s="209">
        <v>0</v>
      </c>
      <c r="N73" s="209">
        <v>4</v>
      </c>
    </row>
    <row r="74" spans="1:14" s="206" customFormat="1" ht="17.25" x14ac:dyDescent="0.3">
      <c r="A74" s="48" t="s">
        <v>216</v>
      </c>
      <c r="B74" s="210" t="s">
        <v>643</v>
      </c>
      <c r="C74" s="209">
        <v>11</v>
      </c>
      <c r="D74" s="209">
        <v>11</v>
      </c>
      <c r="E74" s="209">
        <v>0</v>
      </c>
      <c r="F74" s="209">
        <v>14</v>
      </c>
      <c r="G74" s="209">
        <v>10</v>
      </c>
      <c r="H74" s="209">
        <v>10</v>
      </c>
      <c r="I74" s="209">
        <v>0</v>
      </c>
      <c r="J74" s="209">
        <v>16</v>
      </c>
      <c r="K74" s="209">
        <v>1</v>
      </c>
      <c r="L74" s="209">
        <v>2</v>
      </c>
      <c r="M74" s="209">
        <v>0</v>
      </c>
      <c r="N74" s="209">
        <v>5</v>
      </c>
    </row>
    <row r="75" spans="1:14" s="206" customFormat="1" ht="17.25" x14ac:dyDescent="0.3">
      <c r="A75" s="48" t="s">
        <v>217</v>
      </c>
      <c r="B75" s="210" t="s">
        <v>646</v>
      </c>
      <c r="C75" s="209">
        <v>11</v>
      </c>
      <c r="D75" s="209">
        <v>9</v>
      </c>
      <c r="E75" s="209">
        <v>0</v>
      </c>
      <c r="F75" s="209">
        <v>12</v>
      </c>
      <c r="G75" s="209">
        <v>11</v>
      </c>
      <c r="H75" s="209">
        <v>8</v>
      </c>
      <c r="I75" s="209">
        <v>0</v>
      </c>
      <c r="J75" s="209">
        <v>12</v>
      </c>
      <c r="K75" s="209">
        <v>2</v>
      </c>
      <c r="L75" s="209">
        <v>2</v>
      </c>
      <c r="M75" s="209">
        <v>0</v>
      </c>
      <c r="N75" s="209">
        <v>2</v>
      </c>
    </row>
    <row r="76" spans="1:14" s="206" customFormat="1" ht="17.25" x14ac:dyDescent="0.3">
      <c r="A76" s="48" t="s">
        <v>218</v>
      </c>
      <c r="B76" s="210" t="s">
        <v>644</v>
      </c>
      <c r="C76" s="209">
        <v>11</v>
      </c>
      <c r="D76" s="209">
        <v>11</v>
      </c>
      <c r="E76" s="209">
        <v>0</v>
      </c>
      <c r="F76" s="209">
        <v>14</v>
      </c>
      <c r="G76" s="209">
        <v>11</v>
      </c>
      <c r="H76" s="209">
        <v>10</v>
      </c>
      <c r="I76" s="209">
        <v>0</v>
      </c>
      <c r="J76" s="209">
        <v>15</v>
      </c>
      <c r="K76" s="209">
        <v>0</v>
      </c>
      <c r="L76" s="209">
        <v>0</v>
      </c>
      <c r="M76" s="209">
        <v>0</v>
      </c>
      <c r="N76" s="209">
        <v>1</v>
      </c>
    </row>
    <row r="77" spans="1:14" s="206" customFormat="1" ht="17.25" x14ac:dyDescent="0.3">
      <c r="A77" s="48" t="s">
        <v>219</v>
      </c>
      <c r="B77" s="210" t="s">
        <v>651</v>
      </c>
      <c r="C77" s="209">
        <v>11</v>
      </c>
      <c r="D77" s="209">
        <v>11</v>
      </c>
      <c r="E77" s="209">
        <v>0</v>
      </c>
      <c r="F77" s="209">
        <v>14</v>
      </c>
      <c r="G77" s="209">
        <v>11</v>
      </c>
      <c r="H77" s="209">
        <v>9</v>
      </c>
      <c r="I77" s="209">
        <v>0</v>
      </c>
      <c r="J77" s="209">
        <v>14</v>
      </c>
      <c r="K77" s="209">
        <v>4</v>
      </c>
      <c r="L77" s="209">
        <v>3</v>
      </c>
      <c r="M77" s="209">
        <v>0</v>
      </c>
      <c r="N77" s="209">
        <v>0</v>
      </c>
    </row>
    <row r="78" spans="1:14" s="206" customFormat="1" ht="17.25" x14ac:dyDescent="0.3">
      <c r="A78" s="48" t="s">
        <v>220</v>
      </c>
      <c r="B78" s="210" t="s">
        <v>647</v>
      </c>
      <c r="C78" s="209">
        <v>11</v>
      </c>
      <c r="D78" s="209">
        <v>11</v>
      </c>
      <c r="E78" s="209">
        <v>0</v>
      </c>
      <c r="F78" s="209">
        <v>14</v>
      </c>
      <c r="G78" s="209">
        <v>12</v>
      </c>
      <c r="H78" s="209">
        <v>8</v>
      </c>
      <c r="I78" s="209">
        <v>0</v>
      </c>
      <c r="J78" s="209">
        <v>14</v>
      </c>
      <c r="K78" s="209">
        <v>0</v>
      </c>
      <c r="L78" s="209">
        <v>1</v>
      </c>
      <c r="M78" s="209">
        <v>0</v>
      </c>
      <c r="N78" s="209">
        <v>0</v>
      </c>
    </row>
    <row r="79" spans="1:14" s="206" customFormat="1" ht="17.25" x14ac:dyDescent="0.3">
      <c r="A79" s="48" t="s">
        <v>221</v>
      </c>
      <c r="B79" s="210" t="s">
        <v>648</v>
      </c>
      <c r="C79" s="209">
        <v>11</v>
      </c>
      <c r="D79" s="209">
        <v>11</v>
      </c>
      <c r="E79" s="209">
        <v>0</v>
      </c>
      <c r="F79" s="209">
        <v>14</v>
      </c>
      <c r="G79" s="209">
        <v>11</v>
      </c>
      <c r="H79" s="209">
        <v>9</v>
      </c>
      <c r="I79" s="209">
        <v>0</v>
      </c>
      <c r="J79" s="209">
        <v>15</v>
      </c>
      <c r="K79" s="209">
        <v>5</v>
      </c>
      <c r="L79" s="209">
        <v>0</v>
      </c>
      <c r="M79" s="209">
        <v>0</v>
      </c>
      <c r="N79" s="209">
        <v>0</v>
      </c>
    </row>
    <row r="80" spans="1:14" s="206" customFormat="1" ht="17.25" x14ac:dyDescent="0.3">
      <c r="A80" s="48" t="s">
        <v>456</v>
      </c>
      <c r="B80" s="210" t="s">
        <v>642</v>
      </c>
      <c r="C80" s="209">
        <v>11</v>
      </c>
      <c r="D80" s="209">
        <v>11</v>
      </c>
      <c r="E80" s="209">
        <v>0</v>
      </c>
      <c r="F80" s="209">
        <v>14</v>
      </c>
      <c r="G80" s="209">
        <v>11</v>
      </c>
      <c r="H80" s="209">
        <v>7</v>
      </c>
      <c r="I80" s="209">
        <v>0</v>
      </c>
      <c r="J80" s="209">
        <v>16</v>
      </c>
      <c r="K80" s="209">
        <v>0</v>
      </c>
      <c r="L80" s="209">
        <v>0</v>
      </c>
      <c r="M80" s="209">
        <v>0</v>
      </c>
      <c r="N80" s="209">
        <v>1</v>
      </c>
    </row>
    <row r="81" spans="1:14" s="206" customFormat="1" ht="17.25" x14ac:dyDescent="0.3">
      <c r="A81" s="48" t="s">
        <v>457</v>
      </c>
      <c r="B81" s="210" t="s">
        <v>645</v>
      </c>
      <c r="C81" s="209">
        <v>11</v>
      </c>
      <c r="D81" s="209">
        <v>11</v>
      </c>
      <c r="E81" s="209">
        <v>0</v>
      </c>
      <c r="F81" s="209">
        <v>14</v>
      </c>
      <c r="G81" s="209">
        <v>11</v>
      </c>
      <c r="H81" s="209">
        <v>8</v>
      </c>
      <c r="I81" s="209">
        <v>0</v>
      </c>
      <c r="J81" s="209">
        <v>13</v>
      </c>
      <c r="K81" s="209">
        <v>1</v>
      </c>
      <c r="L81" s="209">
        <v>1</v>
      </c>
      <c r="M81" s="209">
        <v>0</v>
      </c>
      <c r="N81" s="209">
        <v>2</v>
      </c>
    </row>
    <row r="82" spans="1:14" s="206" customFormat="1" ht="17.25" x14ac:dyDescent="0.3">
      <c r="A82" s="48" t="s">
        <v>458</v>
      </c>
      <c r="B82" s="210" t="s">
        <v>649</v>
      </c>
      <c r="C82" s="209">
        <v>11</v>
      </c>
      <c r="D82" s="209">
        <v>11</v>
      </c>
      <c r="E82" s="209">
        <v>0</v>
      </c>
      <c r="F82" s="209">
        <v>14</v>
      </c>
      <c r="G82" s="209">
        <v>10</v>
      </c>
      <c r="H82" s="209">
        <v>11</v>
      </c>
      <c r="I82" s="209">
        <v>0</v>
      </c>
      <c r="J82" s="209">
        <v>15</v>
      </c>
      <c r="K82" s="209">
        <v>2</v>
      </c>
      <c r="L82" s="209">
        <v>2</v>
      </c>
      <c r="M82" s="209">
        <v>0</v>
      </c>
      <c r="N82" s="209">
        <v>2</v>
      </c>
    </row>
    <row r="83" spans="1:14" s="206" customFormat="1" ht="17.25" x14ac:dyDescent="0.3">
      <c r="A83" s="48" t="s">
        <v>459</v>
      </c>
      <c r="B83" s="210" t="s">
        <v>650</v>
      </c>
      <c r="C83" s="209">
        <v>11</v>
      </c>
      <c r="D83" s="209">
        <v>9</v>
      </c>
      <c r="E83" s="209">
        <v>0</v>
      </c>
      <c r="F83" s="209">
        <v>12</v>
      </c>
      <c r="G83" s="209">
        <v>11</v>
      </c>
      <c r="H83" s="209">
        <v>7</v>
      </c>
      <c r="I83" s="209">
        <v>0</v>
      </c>
      <c r="J83" s="209">
        <v>12</v>
      </c>
      <c r="K83" s="209">
        <v>2</v>
      </c>
      <c r="L83" s="209">
        <v>0</v>
      </c>
      <c r="M83" s="209">
        <v>0</v>
      </c>
      <c r="N83" s="209">
        <v>1</v>
      </c>
    </row>
    <row r="84" spans="1:14" s="206" customFormat="1" ht="17.25" x14ac:dyDescent="0.3">
      <c r="A84" s="48" t="s">
        <v>460</v>
      </c>
      <c r="B84" s="210" t="s">
        <v>639</v>
      </c>
      <c r="C84" s="209">
        <v>11</v>
      </c>
      <c r="D84" s="209">
        <v>9</v>
      </c>
      <c r="E84" s="209">
        <v>0</v>
      </c>
      <c r="F84" s="209">
        <v>12</v>
      </c>
      <c r="G84" s="209">
        <v>10</v>
      </c>
      <c r="H84" s="209">
        <v>8</v>
      </c>
      <c r="I84" s="209">
        <v>0</v>
      </c>
      <c r="J84" s="209">
        <v>12</v>
      </c>
      <c r="K84" s="209">
        <v>1</v>
      </c>
      <c r="L84" s="209">
        <v>2</v>
      </c>
      <c r="M84" s="209">
        <v>0</v>
      </c>
      <c r="N84" s="209">
        <v>0</v>
      </c>
    </row>
    <row r="85" spans="1:14" s="206" customFormat="1" ht="17.25" x14ac:dyDescent="0.3">
      <c r="A85" s="48" t="s">
        <v>461</v>
      </c>
      <c r="B85" s="210" t="s">
        <v>641</v>
      </c>
      <c r="C85" s="209">
        <v>11</v>
      </c>
      <c r="D85" s="209">
        <v>11</v>
      </c>
      <c r="E85" s="209">
        <v>0</v>
      </c>
      <c r="F85" s="209">
        <v>14</v>
      </c>
      <c r="G85" s="209">
        <v>10</v>
      </c>
      <c r="H85" s="209">
        <v>9</v>
      </c>
      <c r="I85" s="209">
        <v>0</v>
      </c>
      <c r="J85" s="209">
        <v>15</v>
      </c>
      <c r="K85" s="209">
        <v>0</v>
      </c>
      <c r="L85" s="209">
        <v>0</v>
      </c>
      <c r="M85" s="209">
        <v>0</v>
      </c>
      <c r="N85" s="209">
        <v>2</v>
      </c>
    </row>
    <row r="86" spans="1:14" s="206" customFormat="1" ht="17.25" x14ac:dyDescent="0.3">
      <c r="A86" s="48" t="s">
        <v>462</v>
      </c>
      <c r="B86" s="210" t="s">
        <v>640</v>
      </c>
      <c r="C86" s="209">
        <v>11</v>
      </c>
      <c r="D86" s="209">
        <v>9</v>
      </c>
      <c r="E86" s="209">
        <v>0</v>
      </c>
      <c r="F86" s="209">
        <v>12</v>
      </c>
      <c r="G86" s="209">
        <v>10</v>
      </c>
      <c r="H86" s="209">
        <v>8</v>
      </c>
      <c r="I86" s="209">
        <v>0</v>
      </c>
      <c r="J86" s="209">
        <v>10</v>
      </c>
      <c r="K86" s="209">
        <v>1</v>
      </c>
      <c r="L86" s="209">
        <v>1</v>
      </c>
      <c r="M86" s="209">
        <v>0</v>
      </c>
      <c r="N86" s="209">
        <v>1</v>
      </c>
    </row>
    <row r="87" spans="1:14" s="206" customFormat="1" ht="17.25" x14ac:dyDescent="0.3">
      <c r="A87" s="207">
        <v>2</v>
      </c>
      <c r="B87" s="208" t="s">
        <v>842</v>
      </c>
      <c r="C87" s="104">
        <f>SUM(C88:C89)</f>
        <v>22</v>
      </c>
      <c r="D87" s="104">
        <f t="shared" ref="D87:N87" si="15">SUM(D88:D89)</f>
        <v>22</v>
      </c>
      <c r="E87" s="104">
        <f t="shared" si="15"/>
        <v>0</v>
      </c>
      <c r="F87" s="104">
        <f t="shared" si="15"/>
        <v>28</v>
      </c>
      <c r="G87" s="104">
        <f t="shared" si="15"/>
        <v>21</v>
      </c>
      <c r="H87" s="104">
        <f t="shared" si="15"/>
        <v>20</v>
      </c>
      <c r="I87" s="104">
        <f t="shared" si="15"/>
        <v>0</v>
      </c>
      <c r="J87" s="104">
        <f t="shared" si="15"/>
        <v>25</v>
      </c>
      <c r="K87" s="104">
        <f t="shared" si="15"/>
        <v>4</v>
      </c>
      <c r="L87" s="104">
        <f t="shared" si="15"/>
        <v>1</v>
      </c>
      <c r="M87" s="104">
        <f t="shared" si="15"/>
        <v>0</v>
      </c>
      <c r="N87" s="104">
        <f t="shared" si="15"/>
        <v>1</v>
      </c>
    </row>
    <row r="88" spans="1:14" s="206" customFormat="1" ht="17.25" x14ac:dyDescent="0.3">
      <c r="A88" s="48" t="s">
        <v>225</v>
      </c>
      <c r="B88" s="210" t="s">
        <v>655</v>
      </c>
      <c r="C88" s="209">
        <v>11</v>
      </c>
      <c r="D88" s="209">
        <v>11</v>
      </c>
      <c r="E88" s="209">
        <v>0</v>
      </c>
      <c r="F88" s="209">
        <v>14</v>
      </c>
      <c r="G88" s="209">
        <v>11</v>
      </c>
      <c r="H88" s="209">
        <v>11</v>
      </c>
      <c r="I88" s="209">
        <v>0</v>
      </c>
      <c r="J88" s="209">
        <v>13</v>
      </c>
      <c r="K88" s="209">
        <v>3</v>
      </c>
      <c r="L88" s="209">
        <v>0</v>
      </c>
      <c r="M88" s="209">
        <v>0</v>
      </c>
      <c r="N88" s="209">
        <v>0</v>
      </c>
    </row>
    <row r="89" spans="1:14" s="206" customFormat="1" ht="17.25" x14ac:dyDescent="0.3">
      <c r="A89" s="48" t="s">
        <v>222</v>
      </c>
      <c r="B89" s="210" t="s">
        <v>654</v>
      </c>
      <c r="C89" s="209">
        <v>11</v>
      </c>
      <c r="D89" s="209">
        <v>11</v>
      </c>
      <c r="E89" s="209">
        <v>0</v>
      </c>
      <c r="F89" s="209">
        <v>14</v>
      </c>
      <c r="G89" s="209">
        <v>10</v>
      </c>
      <c r="H89" s="209">
        <v>9</v>
      </c>
      <c r="I89" s="209">
        <v>0</v>
      </c>
      <c r="J89" s="209">
        <v>12</v>
      </c>
      <c r="K89" s="209">
        <v>1</v>
      </c>
      <c r="L89" s="209">
        <v>1</v>
      </c>
      <c r="M89" s="209">
        <v>0</v>
      </c>
      <c r="N89" s="209">
        <v>1</v>
      </c>
    </row>
    <row r="90" spans="1:14" s="212" customFormat="1" x14ac:dyDescent="0.25">
      <c r="A90" s="202" t="s">
        <v>138</v>
      </c>
      <c r="B90" s="208" t="s">
        <v>656</v>
      </c>
      <c r="C90" s="178">
        <f t="shared" ref="C90:N90" si="16">C91+C103</f>
        <v>143</v>
      </c>
      <c r="D90" s="178">
        <f t="shared" si="16"/>
        <v>143</v>
      </c>
      <c r="E90" s="178">
        <f t="shared" si="16"/>
        <v>0</v>
      </c>
      <c r="F90" s="178">
        <f t="shared" si="16"/>
        <v>182</v>
      </c>
      <c r="G90" s="178">
        <f t="shared" si="16"/>
        <v>140</v>
      </c>
      <c r="H90" s="178">
        <f t="shared" si="16"/>
        <v>117</v>
      </c>
      <c r="I90" s="178">
        <f t="shared" si="16"/>
        <v>0</v>
      </c>
      <c r="J90" s="178">
        <f t="shared" si="16"/>
        <v>167</v>
      </c>
      <c r="K90" s="178">
        <f t="shared" si="16"/>
        <v>18</v>
      </c>
      <c r="L90" s="178">
        <f t="shared" si="16"/>
        <v>14</v>
      </c>
      <c r="M90" s="178">
        <f t="shared" si="16"/>
        <v>0</v>
      </c>
      <c r="N90" s="178">
        <f t="shared" si="16"/>
        <v>8</v>
      </c>
    </row>
    <row r="91" spans="1:14" s="212" customFormat="1" x14ac:dyDescent="0.25">
      <c r="A91" s="207">
        <v>1</v>
      </c>
      <c r="B91" s="208" t="s">
        <v>750</v>
      </c>
      <c r="C91" s="178">
        <f>SUM(C92:C102)</f>
        <v>121</v>
      </c>
      <c r="D91" s="178">
        <f t="shared" ref="D91:N91" si="17">SUM(D92:D102)</f>
        <v>121</v>
      </c>
      <c r="E91" s="178">
        <f t="shared" si="17"/>
        <v>0</v>
      </c>
      <c r="F91" s="178">
        <f t="shared" si="17"/>
        <v>154</v>
      </c>
      <c r="G91" s="178">
        <f t="shared" si="17"/>
        <v>119</v>
      </c>
      <c r="H91" s="178">
        <f t="shared" si="17"/>
        <v>97</v>
      </c>
      <c r="I91" s="178">
        <f t="shared" si="17"/>
        <v>0</v>
      </c>
      <c r="J91" s="178">
        <f t="shared" si="17"/>
        <v>142</v>
      </c>
      <c r="K91" s="178">
        <f t="shared" si="17"/>
        <v>15</v>
      </c>
      <c r="L91" s="178">
        <f t="shared" si="17"/>
        <v>13</v>
      </c>
      <c r="M91" s="178">
        <f t="shared" si="17"/>
        <v>0</v>
      </c>
      <c r="N91" s="178">
        <f t="shared" si="17"/>
        <v>7</v>
      </c>
    </row>
    <row r="92" spans="1:14" s="206" customFormat="1" ht="17.25" x14ac:dyDescent="0.3">
      <c r="A92" s="48" t="s">
        <v>213</v>
      </c>
      <c r="B92" s="210" t="s">
        <v>658</v>
      </c>
      <c r="C92" s="209">
        <v>11</v>
      </c>
      <c r="D92" s="209">
        <v>11</v>
      </c>
      <c r="E92" s="209">
        <v>0</v>
      </c>
      <c r="F92" s="209">
        <v>14</v>
      </c>
      <c r="G92" s="209">
        <v>11</v>
      </c>
      <c r="H92" s="209">
        <v>9</v>
      </c>
      <c r="I92" s="209">
        <v>0</v>
      </c>
      <c r="J92" s="209">
        <v>13</v>
      </c>
      <c r="K92" s="209">
        <v>1</v>
      </c>
      <c r="L92" s="209">
        <v>2</v>
      </c>
      <c r="M92" s="209">
        <v>0</v>
      </c>
      <c r="N92" s="209">
        <v>2</v>
      </c>
    </row>
    <row r="93" spans="1:14" s="206" customFormat="1" ht="17.25" x14ac:dyDescent="0.3">
      <c r="A93" s="48" t="s">
        <v>214</v>
      </c>
      <c r="B93" s="210" t="s">
        <v>657</v>
      </c>
      <c r="C93" s="209">
        <v>11</v>
      </c>
      <c r="D93" s="209">
        <v>11</v>
      </c>
      <c r="E93" s="209">
        <v>0</v>
      </c>
      <c r="F93" s="209">
        <v>14</v>
      </c>
      <c r="G93" s="209">
        <v>11</v>
      </c>
      <c r="H93" s="209">
        <v>10</v>
      </c>
      <c r="I93" s="209">
        <v>0</v>
      </c>
      <c r="J93" s="209">
        <v>14</v>
      </c>
      <c r="K93" s="209">
        <v>0</v>
      </c>
      <c r="L93" s="209">
        <v>0</v>
      </c>
      <c r="M93" s="209">
        <v>0</v>
      </c>
      <c r="N93" s="209">
        <v>0</v>
      </c>
    </row>
    <row r="94" spans="1:14" s="206" customFormat="1" ht="17.25" x14ac:dyDescent="0.3">
      <c r="A94" s="48" t="s">
        <v>215</v>
      </c>
      <c r="B94" s="210" t="s">
        <v>660</v>
      </c>
      <c r="C94" s="209">
        <v>11</v>
      </c>
      <c r="D94" s="209">
        <v>11</v>
      </c>
      <c r="E94" s="209">
        <v>0</v>
      </c>
      <c r="F94" s="209">
        <v>14</v>
      </c>
      <c r="G94" s="209">
        <v>11</v>
      </c>
      <c r="H94" s="209">
        <v>9</v>
      </c>
      <c r="I94" s="209">
        <v>0</v>
      </c>
      <c r="J94" s="209">
        <v>14</v>
      </c>
      <c r="K94" s="209">
        <v>1</v>
      </c>
      <c r="L94" s="209">
        <v>1</v>
      </c>
      <c r="M94" s="209">
        <v>0</v>
      </c>
      <c r="N94" s="209">
        <v>1</v>
      </c>
    </row>
    <row r="95" spans="1:14" s="206" customFormat="1" ht="17.25" x14ac:dyDescent="0.3">
      <c r="A95" s="48" t="s">
        <v>216</v>
      </c>
      <c r="B95" s="210" t="s">
        <v>663</v>
      </c>
      <c r="C95" s="209">
        <v>11</v>
      </c>
      <c r="D95" s="209">
        <v>11</v>
      </c>
      <c r="E95" s="209">
        <v>0</v>
      </c>
      <c r="F95" s="209">
        <v>14</v>
      </c>
      <c r="G95" s="209">
        <v>11</v>
      </c>
      <c r="H95" s="209">
        <v>10</v>
      </c>
      <c r="I95" s="209">
        <v>0</v>
      </c>
      <c r="J95" s="209">
        <v>12</v>
      </c>
      <c r="K95" s="209">
        <v>0</v>
      </c>
      <c r="L95" s="209">
        <v>1</v>
      </c>
      <c r="M95" s="209">
        <v>0</v>
      </c>
      <c r="N95" s="209">
        <v>0</v>
      </c>
    </row>
    <row r="96" spans="1:14" s="206" customFormat="1" ht="17.25" x14ac:dyDescent="0.3">
      <c r="A96" s="48" t="s">
        <v>217</v>
      </c>
      <c r="B96" s="210" t="s">
        <v>667</v>
      </c>
      <c r="C96" s="209">
        <v>11</v>
      </c>
      <c r="D96" s="209">
        <v>11</v>
      </c>
      <c r="E96" s="209">
        <v>0</v>
      </c>
      <c r="F96" s="209">
        <v>14</v>
      </c>
      <c r="G96" s="209">
        <v>10</v>
      </c>
      <c r="H96" s="209">
        <v>9</v>
      </c>
      <c r="I96" s="209">
        <v>0</v>
      </c>
      <c r="J96" s="209">
        <v>12</v>
      </c>
      <c r="K96" s="209">
        <v>4</v>
      </c>
      <c r="L96" s="209">
        <v>1</v>
      </c>
      <c r="M96" s="209">
        <v>0</v>
      </c>
      <c r="N96" s="209">
        <v>0</v>
      </c>
    </row>
    <row r="97" spans="1:14" s="206" customFormat="1" ht="17.25" x14ac:dyDescent="0.3">
      <c r="A97" s="48" t="s">
        <v>218</v>
      </c>
      <c r="B97" s="210" t="s">
        <v>664</v>
      </c>
      <c r="C97" s="209">
        <v>11</v>
      </c>
      <c r="D97" s="209">
        <v>11</v>
      </c>
      <c r="E97" s="209">
        <v>0</v>
      </c>
      <c r="F97" s="209">
        <v>14</v>
      </c>
      <c r="G97" s="209">
        <v>11</v>
      </c>
      <c r="H97" s="209">
        <v>9</v>
      </c>
      <c r="I97" s="209">
        <v>0</v>
      </c>
      <c r="J97" s="209">
        <v>13</v>
      </c>
      <c r="K97" s="209">
        <v>1</v>
      </c>
      <c r="L97" s="209">
        <v>2</v>
      </c>
      <c r="M97" s="209">
        <v>0</v>
      </c>
      <c r="N97" s="209">
        <v>1</v>
      </c>
    </row>
    <row r="98" spans="1:14" s="206" customFormat="1" ht="17.25" x14ac:dyDescent="0.3">
      <c r="A98" s="48" t="s">
        <v>219</v>
      </c>
      <c r="B98" s="210" t="s">
        <v>665</v>
      </c>
      <c r="C98" s="209">
        <v>11</v>
      </c>
      <c r="D98" s="209">
        <v>11</v>
      </c>
      <c r="E98" s="209">
        <v>0</v>
      </c>
      <c r="F98" s="209">
        <v>14</v>
      </c>
      <c r="G98" s="209">
        <v>10</v>
      </c>
      <c r="H98" s="209">
        <v>9</v>
      </c>
      <c r="I98" s="209">
        <v>0</v>
      </c>
      <c r="J98" s="209">
        <v>14</v>
      </c>
      <c r="K98" s="209">
        <v>2</v>
      </c>
      <c r="L98" s="209">
        <v>2</v>
      </c>
      <c r="M98" s="209">
        <v>0</v>
      </c>
      <c r="N98" s="209">
        <v>0</v>
      </c>
    </row>
    <row r="99" spans="1:14" s="206" customFormat="1" ht="17.25" x14ac:dyDescent="0.3">
      <c r="A99" s="48" t="s">
        <v>220</v>
      </c>
      <c r="B99" s="210" t="s">
        <v>666</v>
      </c>
      <c r="C99" s="209">
        <v>11</v>
      </c>
      <c r="D99" s="209">
        <v>11</v>
      </c>
      <c r="E99" s="209">
        <v>0</v>
      </c>
      <c r="F99" s="209">
        <v>14</v>
      </c>
      <c r="G99" s="209">
        <v>11</v>
      </c>
      <c r="H99" s="209">
        <v>8</v>
      </c>
      <c r="I99" s="209">
        <v>0</v>
      </c>
      <c r="J99" s="209">
        <v>12</v>
      </c>
      <c r="K99" s="209">
        <v>1</v>
      </c>
      <c r="L99" s="209">
        <v>1</v>
      </c>
      <c r="M99" s="209">
        <v>0</v>
      </c>
      <c r="N99" s="209">
        <v>0</v>
      </c>
    </row>
    <row r="100" spans="1:14" s="206" customFormat="1" ht="17.25" x14ac:dyDescent="0.3">
      <c r="A100" s="48" t="s">
        <v>221</v>
      </c>
      <c r="B100" s="210" t="s">
        <v>659</v>
      </c>
      <c r="C100" s="209">
        <v>11</v>
      </c>
      <c r="D100" s="209">
        <v>11</v>
      </c>
      <c r="E100" s="209">
        <v>0</v>
      </c>
      <c r="F100" s="209">
        <v>14</v>
      </c>
      <c r="G100" s="209">
        <v>11</v>
      </c>
      <c r="H100" s="209">
        <v>10</v>
      </c>
      <c r="I100" s="209">
        <v>0</v>
      </c>
      <c r="J100" s="209">
        <v>12</v>
      </c>
      <c r="K100" s="209">
        <v>0</v>
      </c>
      <c r="L100" s="209">
        <v>3</v>
      </c>
      <c r="M100" s="209">
        <v>0</v>
      </c>
      <c r="N100" s="209">
        <v>0</v>
      </c>
    </row>
    <row r="101" spans="1:14" s="206" customFormat="1" ht="17.25" x14ac:dyDescent="0.3">
      <c r="A101" s="48" t="s">
        <v>456</v>
      </c>
      <c r="B101" s="210" t="s">
        <v>662</v>
      </c>
      <c r="C101" s="209">
        <v>11</v>
      </c>
      <c r="D101" s="209">
        <v>11</v>
      </c>
      <c r="E101" s="209">
        <v>0</v>
      </c>
      <c r="F101" s="209">
        <v>14</v>
      </c>
      <c r="G101" s="209">
        <v>11</v>
      </c>
      <c r="H101" s="209">
        <v>7</v>
      </c>
      <c r="I101" s="209">
        <v>0</v>
      </c>
      <c r="J101" s="209">
        <v>13</v>
      </c>
      <c r="K101" s="209">
        <v>2</v>
      </c>
      <c r="L101" s="209">
        <v>0</v>
      </c>
      <c r="M101" s="209">
        <v>0</v>
      </c>
      <c r="N101" s="209">
        <v>1</v>
      </c>
    </row>
    <row r="102" spans="1:14" s="206" customFormat="1" ht="17.25" x14ac:dyDescent="0.3">
      <c r="A102" s="48" t="s">
        <v>457</v>
      </c>
      <c r="B102" s="210" t="s">
        <v>661</v>
      </c>
      <c r="C102" s="209">
        <v>11</v>
      </c>
      <c r="D102" s="209">
        <v>11</v>
      </c>
      <c r="E102" s="209">
        <v>0</v>
      </c>
      <c r="F102" s="209">
        <v>14</v>
      </c>
      <c r="G102" s="209">
        <v>11</v>
      </c>
      <c r="H102" s="209">
        <v>7</v>
      </c>
      <c r="I102" s="209">
        <v>0</v>
      </c>
      <c r="J102" s="209">
        <v>13</v>
      </c>
      <c r="K102" s="209">
        <v>3</v>
      </c>
      <c r="L102" s="209">
        <v>0</v>
      </c>
      <c r="M102" s="209">
        <v>0</v>
      </c>
      <c r="N102" s="209">
        <v>2</v>
      </c>
    </row>
    <row r="103" spans="1:14" s="206" customFormat="1" ht="17.25" x14ac:dyDescent="0.3">
      <c r="A103" s="207">
        <v>2</v>
      </c>
      <c r="B103" s="208" t="s">
        <v>842</v>
      </c>
      <c r="C103" s="104">
        <f>SUM(C104:C105)</f>
        <v>22</v>
      </c>
      <c r="D103" s="104">
        <f t="shared" ref="D103:N103" si="18">SUM(D104:D105)</f>
        <v>22</v>
      </c>
      <c r="E103" s="104">
        <f t="shared" si="18"/>
        <v>0</v>
      </c>
      <c r="F103" s="104">
        <f t="shared" si="18"/>
        <v>28</v>
      </c>
      <c r="G103" s="104">
        <f t="shared" si="18"/>
        <v>21</v>
      </c>
      <c r="H103" s="104">
        <f t="shared" si="18"/>
        <v>20</v>
      </c>
      <c r="I103" s="104">
        <f t="shared" si="18"/>
        <v>0</v>
      </c>
      <c r="J103" s="104">
        <f t="shared" si="18"/>
        <v>25</v>
      </c>
      <c r="K103" s="104">
        <f t="shared" si="18"/>
        <v>3</v>
      </c>
      <c r="L103" s="104">
        <f t="shared" si="18"/>
        <v>1</v>
      </c>
      <c r="M103" s="104">
        <f t="shared" si="18"/>
        <v>0</v>
      </c>
      <c r="N103" s="104">
        <f t="shared" si="18"/>
        <v>1</v>
      </c>
    </row>
    <row r="104" spans="1:14" s="206" customFormat="1" ht="17.25" x14ac:dyDescent="0.3">
      <c r="A104" s="48" t="s">
        <v>225</v>
      </c>
      <c r="B104" s="210" t="s">
        <v>668</v>
      </c>
      <c r="C104" s="209">
        <v>11</v>
      </c>
      <c r="D104" s="209">
        <v>11</v>
      </c>
      <c r="E104" s="209">
        <v>0</v>
      </c>
      <c r="F104" s="209">
        <v>14</v>
      </c>
      <c r="G104" s="209">
        <v>10</v>
      </c>
      <c r="H104" s="209">
        <v>9</v>
      </c>
      <c r="I104" s="209">
        <v>0</v>
      </c>
      <c r="J104" s="209">
        <v>14</v>
      </c>
      <c r="K104" s="209">
        <v>1</v>
      </c>
      <c r="L104" s="209">
        <v>0</v>
      </c>
      <c r="M104" s="209">
        <v>0</v>
      </c>
      <c r="N104" s="209">
        <v>1</v>
      </c>
    </row>
    <row r="105" spans="1:14" s="206" customFormat="1" ht="17.25" x14ac:dyDescent="0.3">
      <c r="A105" s="48" t="s">
        <v>222</v>
      </c>
      <c r="B105" s="210" t="s">
        <v>669</v>
      </c>
      <c r="C105" s="209">
        <v>11</v>
      </c>
      <c r="D105" s="209">
        <v>11</v>
      </c>
      <c r="E105" s="209">
        <v>0</v>
      </c>
      <c r="F105" s="209">
        <v>14</v>
      </c>
      <c r="G105" s="209">
        <v>11</v>
      </c>
      <c r="H105" s="209">
        <v>11</v>
      </c>
      <c r="I105" s="209">
        <v>0</v>
      </c>
      <c r="J105" s="209">
        <v>11</v>
      </c>
      <c r="K105" s="209">
        <v>2</v>
      </c>
      <c r="L105" s="209">
        <v>1</v>
      </c>
      <c r="M105" s="209">
        <v>0</v>
      </c>
      <c r="N105" s="209">
        <v>0</v>
      </c>
    </row>
    <row r="106" spans="1:14" s="212" customFormat="1" x14ac:dyDescent="0.25">
      <c r="A106" s="202" t="s">
        <v>121</v>
      </c>
      <c r="B106" s="208" t="s">
        <v>798</v>
      </c>
      <c r="C106" s="178">
        <f t="shared" ref="C106:N106" si="19">C107+C115</f>
        <v>154</v>
      </c>
      <c r="D106" s="178">
        <f t="shared" si="19"/>
        <v>159</v>
      </c>
      <c r="E106" s="178">
        <f t="shared" si="19"/>
        <v>0</v>
      </c>
      <c r="F106" s="178">
        <f t="shared" si="19"/>
        <v>194</v>
      </c>
      <c r="G106" s="178">
        <f t="shared" si="19"/>
        <v>149</v>
      </c>
      <c r="H106" s="178">
        <f t="shared" si="19"/>
        <v>146</v>
      </c>
      <c r="I106" s="178">
        <f t="shared" si="19"/>
        <v>0</v>
      </c>
      <c r="J106" s="178">
        <f t="shared" si="19"/>
        <v>218</v>
      </c>
      <c r="K106" s="178">
        <f t="shared" si="19"/>
        <v>42</v>
      </c>
      <c r="L106" s="178">
        <f t="shared" si="19"/>
        <v>27</v>
      </c>
      <c r="M106" s="178">
        <f t="shared" si="19"/>
        <v>0</v>
      </c>
      <c r="N106" s="178">
        <f t="shared" si="19"/>
        <v>32</v>
      </c>
    </row>
    <row r="107" spans="1:14" s="212" customFormat="1" x14ac:dyDescent="0.25">
      <c r="A107" s="207">
        <v>1</v>
      </c>
      <c r="B107" s="208" t="s">
        <v>750</v>
      </c>
      <c r="C107" s="178">
        <f>SUM(C108:C114)</f>
        <v>77</v>
      </c>
      <c r="D107" s="178">
        <f t="shared" ref="D107:N107" si="20">SUM(D108:D114)</f>
        <v>77</v>
      </c>
      <c r="E107" s="178">
        <f t="shared" si="20"/>
        <v>0</v>
      </c>
      <c r="F107" s="178">
        <f t="shared" si="20"/>
        <v>98</v>
      </c>
      <c r="G107" s="178">
        <f t="shared" si="20"/>
        <v>76</v>
      </c>
      <c r="H107" s="178">
        <f t="shared" si="20"/>
        <v>73</v>
      </c>
      <c r="I107" s="178">
        <f t="shared" si="20"/>
        <v>0</v>
      </c>
      <c r="J107" s="178">
        <f t="shared" si="20"/>
        <v>107</v>
      </c>
      <c r="K107" s="178">
        <f t="shared" si="20"/>
        <v>27</v>
      </c>
      <c r="L107" s="178">
        <f t="shared" si="20"/>
        <v>15</v>
      </c>
      <c r="M107" s="178">
        <f t="shared" si="20"/>
        <v>0</v>
      </c>
      <c r="N107" s="178">
        <f t="shared" si="20"/>
        <v>13</v>
      </c>
    </row>
    <row r="108" spans="1:14" s="206" customFormat="1" ht="17.25" x14ac:dyDescent="0.3">
      <c r="A108" s="48" t="s">
        <v>213</v>
      </c>
      <c r="B108" s="210" t="s">
        <v>673</v>
      </c>
      <c r="C108" s="209">
        <v>11</v>
      </c>
      <c r="D108" s="209">
        <v>11</v>
      </c>
      <c r="E108" s="209">
        <v>0</v>
      </c>
      <c r="F108" s="209">
        <v>14</v>
      </c>
      <c r="G108" s="209">
        <v>11</v>
      </c>
      <c r="H108" s="209">
        <v>12</v>
      </c>
      <c r="I108" s="209">
        <v>0</v>
      </c>
      <c r="J108" s="209">
        <v>16</v>
      </c>
      <c r="K108" s="209">
        <v>5</v>
      </c>
      <c r="L108" s="209">
        <v>0</v>
      </c>
      <c r="M108" s="209">
        <v>0</v>
      </c>
      <c r="N108" s="209">
        <v>1</v>
      </c>
    </row>
    <row r="109" spans="1:14" s="206" customFormat="1" ht="17.25" x14ac:dyDescent="0.3">
      <c r="A109" s="48" t="s">
        <v>214</v>
      </c>
      <c r="B109" s="210" t="s">
        <v>672</v>
      </c>
      <c r="C109" s="209">
        <v>11</v>
      </c>
      <c r="D109" s="209">
        <v>11</v>
      </c>
      <c r="E109" s="209">
        <v>0</v>
      </c>
      <c r="F109" s="209">
        <v>14</v>
      </c>
      <c r="G109" s="209">
        <v>11</v>
      </c>
      <c r="H109" s="209">
        <v>11</v>
      </c>
      <c r="I109" s="209">
        <v>0</v>
      </c>
      <c r="J109" s="209">
        <v>13</v>
      </c>
      <c r="K109" s="209">
        <v>3</v>
      </c>
      <c r="L109" s="209">
        <v>2</v>
      </c>
      <c r="M109" s="209">
        <v>0</v>
      </c>
      <c r="N109" s="209">
        <v>2</v>
      </c>
    </row>
    <row r="110" spans="1:14" s="206" customFormat="1" ht="17.25" x14ac:dyDescent="0.3">
      <c r="A110" s="48" t="s">
        <v>215</v>
      </c>
      <c r="B110" s="210" t="s">
        <v>674</v>
      </c>
      <c r="C110" s="209">
        <v>11</v>
      </c>
      <c r="D110" s="209">
        <v>11</v>
      </c>
      <c r="E110" s="209">
        <v>0</v>
      </c>
      <c r="F110" s="209">
        <v>14</v>
      </c>
      <c r="G110" s="209">
        <v>11</v>
      </c>
      <c r="H110" s="209">
        <v>11</v>
      </c>
      <c r="I110" s="209">
        <v>0</v>
      </c>
      <c r="J110" s="209">
        <v>16</v>
      </c>
      <c r="K110" s="209">
        <v>4</v>
      </c>
      <c r="L110" s="209">
        <v>2</v>
      </c>
      <c r="M110" s="209">
        <v>0</v>
      </c>
      <c r="N110" s="209">
        <v>0</v>
      </c>
    </row>
    <row r="111" spans="1:14" s="206" customFormat="1" ht="17.25" x14ac:dyDescent="0.3">
      <c r="A111" s="48" t="s">
        <v>216</v>
      </c>
      <c r="B111" s="210" t="s">
        <v>676</v>
      </c>
      <c r="C111" s="209">
        <v>11</v>
      </c>
      <c r="D111" s="209">
        <v>11</v>
      </c>
      <c r="E111" s="209">
        <v>0</v>
      </c>
      <c r="F111" s="209">
        <v>14</v>
      </c>
      <c r="G111" s="209">
        <v>10</v>
      </c>
      <c r="H111" s="209">
        <v>10</v>
      </c>
      <c r="I111" s="209">
        <v>0</v>
      </c>
      <c r="J111" s="209">
        <v>17</v>
      </c>
      <c r="K111" s="209">
        <v>6</v>
      </c>
      <c r="L111" s="209">
        <v>3</v>
      </c>
      <c r="M111" s="209">
        <v>0</v>
      </c>
      <c r="N111" s="209">
        <v>0</v>
      </c>
    </row>
    <row r="112" spans="1:14" s="206" customFormat="1" ht="17.25" x14ac:dyDescent="0.3">
      <c r="A112" s="48" t="s">
        <v>217</v>
      </c>
      <c r="B112" s="210" t="s">
        <v>677</v>
      </c>
      <c r="C112" s="209">
        <v>11</v>
      </c>
      <c r="D112" s="209">
        <v>11</v>
      </c>
      <c r="E112" s="209">
        <v>0</v>
      </c>
      <c r="F112" s="209">
        <v>14</v>
      </c>
      <c r="G112" s="209">
        <v>12</v>
      </c>
      <c r="H112" s="209">
        <v>8</v>
      </c>
      <c r="I112" s="209">
        <v>0</v>
      </c>
      <c r="J112" s="209">
        <v>17</v>
      </c>
      <c r="K112" s="209">
        <v>1</v>
      </c>
      <c r="L112" s="209">
        <v>1</v>
      </c>
      <c r="M112" s="209">
        <v>0</v>
      </c>
      <c r="N112" s="209">
        <v>0</v>
      </c>
    </row>
    <row r="113" spans="1:14" s="206" customFormat="1" ht="17.25" x14ac:dyDescent="0.3">
      <c r="A113" s="48" t="s">
        <v>218</v>
      </c>
      <c r="B113" s="210" t="s">
        <v>671</v>
      </c>
      <c r="C113" s="209">
        <v>11</v>
      </c>
      <c r="D113" s="209">
        <v>11</v>
      </c>
      <c r="E113" s="209">
        <v>0</v>
      </c>
      <c r="F113" s="209">
        <v>14</v>
      </c>
      <c r="G113" s="209">
        <v>11</v>
      </c>
      <c r="H113" s="209">
        <v>9</v>
      </c>
      <c r="I113" s="209">
        <v>0</v>
      </c>
      <c r="J113" s="209">
        <v>14</v>
      </c>
      <c r="K113" s="209">
        <v>5</v>
      </c>
      <c r="L113" s="209">
        <v>3</v>
      </c>
      <c r="M113" s="209">
        <v>0</v>
      </c>
      <c r="N113" s="209">
        <v>5</v>
      </c>
    </row>
    <row r="114" spans="1:14" s="206" customFormat="1" ht="17.25" x14ac:dyDescent="0.3">
      <c r="A114" s="48" t="s">
        <v>219</v>
      </c>
      <c r="B114" s="210" t="s">
        <v>675</v>
      </c>
      <c r="C114" s="209">
        <v>11</v>
      </c>
      <c r="D114" s="209">
        <v>11</v>
      </c>
      <c r="E114" s="209">
        <v>0</v>
      </c>
      <c r="F114" s="209">
        <v>14</v>
      </c>
      <c r="G114" s="209">
        <v>10</v>
      </c>
      <c r="H114" s="209">
        <v>12</v>
      </c>
      <c r="I114" s="209">
        <v>0</v>
      </c>
      <c r="J114" s="209">
        <v>14</v>
      </c>
      <c r="K114" s="209">
        <v>3</v>
      </c>
      <c r="L114" s="209">
        <v>4</v>
      </c>
      <c r="M114" s="209">
        <v>0</v>
      </c>
      <c r="N114" s="209">
        <v>5</v>
      </c>
    </row>
    <row r="115" spans="1:14" s="206" customFormat="1" ht="17.25" x14ac:dyDescent="0.3">
      <c r="A115" s="207">
        <v>2</v>
      </c>
      <c r="B115" s="208" t="s">
        <v>589</v>
      </c>
      <c r="C115" s="178">
        <f>SUM(C116:C122)</f>
        <v>77</v>
      </c>
      <c r="D115" s="178">
        <f t="shared" ref="D115:N115" si="21">SUM(D116:D122)</f>
        <v>82</v>
      </c>
      <c r="E115" s="178">
        <f t="shared" si="21"/>
        <v>0</v>
      </c>
      <c r="F115" s="178">
        <f t="shared" si="21"/>
        <v>96</v>
      </c>
      <c r="G115" s="178">
        <f t="shared" si="21"/>
        <v>73</v>
      </c>
      <c r="H115" s="178">
        <f t="shared" si="21"/>
        <v>73</v>
      </c>
      <c r="I115" s="178">
        <f t="shared" si="21"/>
        <v>0</v>
      </c>
      <c r="J115" s="178">
        <f t="shared" si="21"/>
        <v>111</v>
      </c>
      <c r="K115" s="178">
        <f t="shared" si="21"/>
        <v>15</v>
      </c>
      <c r="L115" s="178">
        <f t="shared" si="21"/>
        <v>12</v>
      </c>
      <c r="M115" s="178">
        <f t="shared" si="21"/>
        <v>0</v>
      </c>
      <c r="N115" s="178">
        <f t="shared" si="21"/>
        <v>19</v>
      </c>
    </row>
    <row r="116" spans="1:14" s="206" customFormat="1" ht="17.25" x14ac:dyDescent="0.3">
      <c r="A116" s="48" t="s">
        <v>225</v>
      </c>
      <c r="B116" s="210" t="s">
        <v>679</v>
      </c>
      <c r="C116" s="209">
        <v>11</v>
      </c>
      <c r="D116" s="209">
        <v>12</v>
      </c>
      <c r="E116" s="209">
        <v>0</v>
      </c>
      <c r="F116" s="209">
        <v>14</v>
      </c>
      <c r="G116" s="209">
        <v>9</v>
      </c>
      <c r="H116" s="209">
        <v>12</v>
      </c>
      <c r="I116" s="209">
        <v>0</v>
      </c>
      <c r="J116" s="209">
        <v>14</v>
      </c>
      <c r="K116" s="209">
        <v>3</v>
      </c>
      <c r="L116" s="209">
        <v>2</v>
      </c>
      <c r="M116" s="209">
        <v>0</v>
      </c>
      <c r="N116" s="209">
        <v>0</v>
      </c>
    </row>
    <row r="117" spans="1:14" s="206" customFormat="1" ht="17.25" x14ac:dyDescent="0.3">
      <c r="A117" s="48" t="s">
        <v>222</v>
      </c>
      <c r="B117" s="210" t="s">
        <v>680</v>
      </c>
      <c r="C117" s="209">
        <v>11</v>
      </c>
      <c r="D117" s="209">
        <v>12</v>
      </c>
      <c r="E117" s="209">
        <v>0</v>
      </c>
      <c r="F117" s="209">
        <v>14</v>
      </c>
      <c r="G117" s="209">
        <v>11</v>
      </c>
      <c r="H117" s="209">
        <v>8</v>
      </c>
      <c r="I117" s="209">
        <v>0</v>
      </c>
      <c r="J117" s="209">
        <v>15</v>
      </c>
      <c r="K117" s="209">
        <v>5</v>
      </c>
      <c r="L117" s="209">
        <v>1</v>
      </c>
      <c r="M117" s="209">
        <v>0</v>
      </c>
      <c r="N117" s="209">
        <v>5</v>
      </c>
    </row>
    <row r="118" spans="1:14" s="206" customFormat="1" ht="17.25" x14ac:dyDescent="0.3">
      <c r="A118" s="48" t="s">
        <v>447</v>
      </c>
      <c r="B118" s="210" t="s">
        <v>678</v>
      </c>
      <c r="C118" s="209">
        <v>11</v>
      </c>
      <c r="D118" s="209">
        <v>12</v>
      </c>
      <c r="E118" s="209">
        <v>0</v>
      </c>
      <c r="F118" s="209">
        <v>14</v>
      </c>
      <c r="G118" s="209">
        <v>9</v>
      </c>
      <c r="H118" s="209">
        <v>11</v>
      </c>
      <c r="I118" s="209">
        <v>0</v>
      </c>
      <c r="J118" s="209">
        <v>17</v>
      </c>
      <c r="K118" s="209">
        <v>2</v>
      </c>
      <c r="L118" s="209">
        <v>2</v>
      </c>
      <c r="M118" s="209">
        <v>0</v>
      </c>
      <c r="N118" s="209">
        <v>2</v>
      </c>
    </row>
    <row r="119" spans="1:14" s="206" customFormat="1" ht="17.25" x14ac:dyDescent="0.3">
      <c r="A119" s="48" t="s">
        <v>448</v>
      </c>
      <c r="B119" s="210" t="s">
        <v>682</v>
      </c>
      <c r="C119" s="209">
        <v>11</v>
      </c>
      <c r="D119" s="209">
        <v>12</v>
      </c>
      <c r="E119" s="209">
        <v>0</v>
      </c>
      <c r="F119" s="209">
        <v>14</v>
      </c>
      <c r="G119" s="209">
        <v>11</v>
      </c>
      <c r="H119" s="209">
        <v>10</v>
      </c>
      <c r="I119" s="209">
        <v>0</v>
      </c>
      <c r="J119" s="209">
        <v>18</v>
      </c>
      <c r="K119" s="209">
        <v>0</v>
      </c>
      <c r="L119" s="209">
        <v>1</v>
      </c>
      <c r="M119" s="209">
        <v>0</v>
      </c>
      <c r="N119" s="209">
        <v>2</v>
      </c>
    </row>
    <row r="120" spans="1:14" s="206" customFormat="1" ht="17.25" x14ac:dyDescent="0.3">
      <c r="A120" s="48" t="s">
        <v>449</v>
      </c>
      <c r="B120" s="210" t="s">
        <v>681</v>
      </c>
      <c r="C120" s="209">
        <v>11</v>
      </c>
      <c r="D120" s="209">
        <v>12</v>
      </c>
      <c r="E120" s="209">
        <v>0</v>
      </c>
      <c r="F120" s="209">
        <v>14</v>
      </c>
      <c r="G120" s="209">
        <v>11</v>
      </c>
      <c r="H120" s="209">
        <v>11</v>
      </c>
      <c r="I120" s="209">
        <v>0</v>
      </c>
      <c r="J120" s="209">
        <v>13</v>
      </c>
      <c r="K120" s="209">
        <v>2</v>
      </c>
      <c r="L120" s="209">
        <v>2</v>
      </c>
      <c r="M120" s="209">
        <v>0</v>
      </c>
      <c r="N120" s="209">
        <v>4</v>
      </c>
    </row>
    <row r="121" spans="1:14" s="206" customFormat="1" ht="17.25" x14ac:dyDescent="0.3">
      <c r="A121" s="48" t="s">
        <v>450</v>
      </c>
      <c r="B121" s="210" t="s">
        <v>683</v>
      </c>
      <c r="C121" s="209">
        <v>11</v>
      </c>
      <c r="D121" s="209">
        <v>12</v>
      </c>
      <c r="E121" s="209">
        <v>0</v>
      </c>
      <c r="F121" s="209">
        <v>14</v>
      </c>
      <c r="G121" s="209">
        <v>11</v>
      </c>
      <c r="H121" s="209">
        <v>11</v>
      </c>
      <c r="I121" s="209">
        <v>0</v>
      </c>
      <c r="J121" s="209">
        <v>20</v>
      </c>
      <c r="K121" s="209">
        <v>2</v>
      </c>
      <c r="L121" s="209">
        <v>3</v>
      </c>
      <c r="M121" s="209">
        <v>0</v>
      </c>
      <c r="N121" s="209">
        <v>3</v>
      </c>
    </row>
    <row r="122" spans="1:14" s="206" customFormat="1" ht="17.25" x14ac:dyDescent="0.3">
      <c r="A122" s="48" t="s">
        <v>451</v>
      </c>
      <c r="B122" s="210" t="s">
        <v>684</v>
      </c>
      <c r="C122" s="209">
        <v>11</v>
      </c>
      <c r="D122" s="209">
        <v>10</v>
      </c>
      <c r="E122" s="209">
        <v>0</v>
      </c>
      <c r="F122" s="209">
        <v>12</v>
      </c>
      <c r="G122" s="209">
        <v>11</v>
      </c>
      <c r="H122" s="209">
        <v>10</v>
      </c>
      <c r="I122" s="209">
        <v>0</v>
      </c>
      <c r="J122" s="209">
        <v>14</v>
      </c>
      <c r="K122" s="209">
        <v>1</v>
      </c>
      <c r="L122" s="209">
        <v>1</v>
      </c>
      <c r="M122" s="209">
        <v>0</v>
      </c>
      <c r="N122" s="209">
        <v>3</v>
      </c>
    </row>
    <row r="123" spans="1:14" s="212" customFormat="1" x14ac:dyDescent="0.25">
      <c r="A123" s="202" t="s">
        <v>137</v>
      </c>
      <c r="B123" s="208" t="s">
        <v>685</v>
      </c>
      <c r="C123" s="178">
        <f t="shared" ref="C123:N123" si="22">C124+C137</f>
        <v>165</v>
      </c>
      <c r="D123" s="178">
        <f t="shared" si="22"/>
        <v>163</v>
      </c>
      <c r="E123" s="178">
        <f t="shared" si="22"/>
        <v>0</v>
      </c>
      <c r="F123" s="178">
        <f t="shared" si="22"/>
        <v>208</v>
      </c>
      <c r="G123" s="178">
        <f t="shared" si="22"/>
        <v>161</v>
      </c>
      <c r="H123" s="178">
        <f t="shared" si="22"/>
        <v>167</v>
      </c>
      <c r="I123" s="178">
        <f t="shared" si="22"/>
        <v>0</v>
      </c>
      <c r="J123" s="178">
        <f t="shared" si="22"/>
        <v>362</v>
      </c>
      <c r="K123" s="178">
        <f t="shared" si="22"/>
        <v>20</v>
      </c>
      <c r="L123" s="178">
        <f t="shared" si="22"/>
        <v>19</v>
      </c>
      <c r="M123" s="178">
        <f t="shared" si="22"/>
        <v>0</v>
      </c>
      <c r="N123" s="178">
        <f t="shared" si="22"/>
        <v>45</v>
      </c>
    </row>
    <row r="124" spans="1:14" s="212" customFormat="1" x14ac:dyDescent="0.25">
      <c r="A124" s="207">
        <v>1</v>
      </c>
      <c r="B124" s="208" t="s">
        <v>750</v>
      </c>
      <c r="C124" s="178">
        <f>SUM(C125:C136)</f>
        <v>132</v>
      </c>
      <c r="D124" s="178">
        <f t="shared" ref="D124:N124" si="23">SUM(D125:D136)</f>
        <v>130</v>
      </c>
      <c r="E124" s="178">
        <f t="shared" si="23"/>
        <v>0</v>
      </c>
      <c r="F124" s="178">
        <f t="shared" si="23"/>
        <v>166</v>
      </c>
      <c r="G124" s="178">
        <f t="shared" si="23"/>
        <v>129</v>
      </c>
      <c r="H124" s="178">
        <f t="shared" si="23"/>
        <v>135</v>
      </c>
      <c r="I124" s="178">
        <f t="shared" si="23"/>
        <v>0</v>
      </c>
      <c r="J124" s="178">
        <f t="shared" si="23"/>
        <v>282</v>
      </c>
      <c r="K124" s="178">
        <f t="shared" si="23"/>
        <v>17</v>
      </c>
      <c r="L124" s="178">
        <f t="shared" si="23"/>
        <v>14</v>
      </c>
      <c r="M124" s="178">
        <f t="shared" si="23"/>
        <v>0</v>
      </c>
      <c r="N124" s="178">
        <f t="shared" si="23"/>
        <v>36</v>
      </c>
    </row>
    <row r="125" spans="1:14" s="206" customFormat="1" ht="17.25" x14ac:dyDescent="0.3">
      <c r="A125" s="48" t="s">
        <v>213</v>
      </c>
      <c r="B125" s="210" t="s">
        <v>686</v>
      </c>
      <c r="C125" s="209">
        <v>11</v>
      </c>
      <c r="D125" s="209">
        <v>11</v>
      </c>
      <c r="E125" s="209">
        <v>0</v>
      </c>
      <c r="F125" s="209">
        <v>14</v>
      </c>
      <c r="G125" s="209">
        <v>8</v>
      </c>
      <c r="H125" s="209">
        <v>11</v>
      </c>
      <c r="I125" s="209">
        <v>0</v>
      </c>
      <c r="J125" s="209">
        <v>21</v>
      </c>
      <c r="K125" s="209">
        <v>0</v>
      </c>
      <c r="L125" s="209">
        <v>1</v>
      </c>
      <c r="M125" s="209">
        <v>0</v>
      </c>
      <c r="N125" s="209">
        <v>0</v>
      </c>
    </row>
    <row r="126" spans="1:14" s="206" customFormat="1" ht="17.25" x14ac:dyDescent="0.3">
      <c r="A126" s="48" t="s">
        <v>214</v>
      </c>
      <c r="B126" s="210" t="s">
        <v>687</v>
      </c>
      <c r="C126" s="209">
        <v>11</v>
      </c>
      <c r="D126" s="209">
        <v>11</v>
      </c>
      <c r="E126" s="209">
        <v>0</v>
      </c>
      <c r="F126" s="209">
        <v>14</v>
      </c>
      <c r="G126" s="209">
        <v>11</v>
      </c>
      <c r="H126" s="209">
        <v>11</v>
      </c>
      <c r="I126" s="209">
        <v>0</v>
      </c>
      <c r="J126" s="209">
        <v>22</v>
      </c>
      <c r="K126" s="209">
        <v>5</v>
      </c>
      <c r="L126" s="209">
        <v>1</v>
      </c>
      <c r="M126" s="209">
        <v>0</v>
      </c>
      <c r="N126" s="209">
        <v>6</v>
      </c>
    </row>
    <row r="127" spans="1:14" s="206" customFormat="1" ht="17.25" x14ac:dyDescent="0.3">
      <c r="A127" s="48" t="s">
        <v>215</v>
      </c>
      <c r="B127" s="210" t="s">
        <v>688</v>
      </c>
      <c r="C127" s="209">
        <v>11</v>
      </c>
      <c r="D127" s="209">
        <v>11</v>
      </c>
      <c r="E127" s="209">
        <v>0</v>
      </c>
      <c r="F127" s="209">
        <v>14</v>
      </c>
      <c r="G127" s="209">
        <v>11</v>
      </c>
      <c r="H127" s="209">
        <v>13</v>
      </c>
      <c r="I127" s="209">
        <v>0</v>
      </c>
      <c r="J127" s="209">
        <v>23</v>
      </c>
      <c r="K127" s="209">
        <v>1</v>
      </c>
      <c r="L127" s="209">
        <v>0</v>
      </c>
      <c r="M127" s="209">
        <v>0</v>
      </c>
      <c r="N127" s="209">
        <v>1</v>
      </c>
    </row>
    <row r="128" spans="1:14" s="206" customFormat="1" ht="17.25" x14ac:dyDescent="0.3">
      <c r="A128" s="48" t="s">
        <v>216</v>
      </c>
      <c r="B128" s="210" t="s">
        <v>689</v>
      </c>
      <c r="C128" s="209">
        <v>11</v>
      </c>
      <c r="D128" s="209">
        <v>11</v>
      </c>
      <c r="E128" s="209">
        <v>0</v>
      </c>
      <c r="F128" s="209">
        <v>14</v>
      </c>
      <c r="G128" s="209">
        <v>11</v>
      </c>
      <c r="H128" s="209">
        <v>13</v>
      </c>
      <c r="I128" s="209">
        <v>0</v>
      </c>
      <c r="J128" s="209">
        <v>34</v>
      </c>
      <c r="K128" s="209">
        <v>1</v>
      </c>
      <c r="L128" s="209">
        <v>1</v>
      </c>
      <c r="M128" s="209">
        <v>0</v>
      </c>
      <c r="N128" s="209">
        <v>5</v>
      </c>
    </row>
    <row r="129" spans="1:14" s="206" customFormat="1" ht="17.25" x14ac:dyDescent="0.3">
      <c r="A129" s="48" t="s">
        <v>217</v>
      </c>
      <c r="B129" s="210" t="s">
        <v>690</v>
      </c>
      <c r="C129" s="209">
        <v>11</v>
      </c>
      <c r="D129" s="209">
        <v>11</v>
      </c>
      <c r="E129" s="209">
        <v>0</v>
      </c>
      <c r="F129" s="209">
        <v>14</v>
      </c>
      <c r="G129" s="209">
        <v>11</v>
      </c>
      <c r="H129" s="209">
        <v>12</v>
      </c>
      <c r="I129" s="209">
        <v>0</v>
      </c>
      <c r="J129" s="209">
        <v>30</v>
      </c>
      <c r="K129" s="209">
        <v>1</v>
      </c>
      <c r="L129" s="209">
        <v>1</v>
      </c>
      <c r="M129" s="209">
        <v>0</v>
      </c>
      <c r="N129" s="209">
        <v>0</v>
      </c>
    </row>
    <row r="130" spans="1:14" s="206" customFormat="1" ht="17.25" x14ac:dyDescent="0.3">
      <c r="A130" s="48" t="s">
        <v>218</v>
      </c>
      <c r="B130" s="210" t="s">
        <v>692</v>
      </c>
      <c r="C130" s="209">
        <v>11</v>
      </c>
      <c r="D130" s="209">
        <v>11</v>
      </c>
      <c r="E130" s="209">
        <v>0</v>
      </c>
      <c r="F130" s="209">
        <v>14</v>
      </c>
      <c r="G130" s="209">
        <v>11</v>
      </c>
      <c r="H130" s="209">
        <v>12</v>
      </c>
      <c r="I130" s="209">
        <v>0</v>
      </c>
      <c r="J130" s="209">
        <v>22</v>
      </c>
      <c r="K130" s="209">
        <v>0</v>
      </c>
      <c r="L130" s="209">
        <v>3</v>
      </c>
      <c r="M130" s="209">
        <v>0</v>
      </c>
      <c r="N130" s="209">
        <v>2</v>
      </c>
    </row>
    <row r="131" spans="1:14" s="206" customFormat="1" ht="17.25" x14ac:dyDescent="0.3">
      <c r="A131" s="48" t="s">
        <v>219</v>
      </c>
      <c r="B131" s="210" t="s">
        <v>693</v>
      </c>
      <c r="C131" s="209">
        <v>11</v>
      </c>
      <c r="D131" s="209">
        <v>11</v>
      </c>
      <c r="E131" s="209">
        <v>0</v>
      </c>
      <c r="F131" s="209">
        <v>14</v>
      </c>
      <c r="G131" s="209">
        <v>11</v>
      </c>
      <c r="H131" s="209">
        <v>12</v>
      </c>
      <c r="I131" s="209">
        <v>0</v>
      </c>
      <c r="J131" s="209">
        <v>28</v>
      </c>
      <c r="K131" s="209">
        <v>1</v>
      </c>
      <c r="L131" s="209">
        <v>0</v>
      </c>
      <c r="M131" s="209">
        <v>0</v>
      </c>
      <c r="N131" s="209">
        <v>9</v>
      </c>
    </row>
    <row r="132" spans="1:14" s="206" customFormat="1" ht="17.25" x14ac:dyDescent="0.3">
      <c r="A132" s="48" t="s">
        <v>220</v>
      </c>
      <c r="B132" s="210" t="s">
        <v>694</v>
      </c>
      <c r="C132" s="209">
        <v>11</v>
      </c>
      <c r="D132" s="209">
        <v>11</v>
      </c>
      <c r="E132" s="209">
        <v>0</v>
      </c>
      <c r="F132" s="209">
        <v>14</v>
      </c>
      <c r="G132" s="209">
        <v>11</v>
      </c>
      <c r="H132" s="209">
        <v>11</v>
      </c>
      <c r="I132" s="209">
        <v>0</v>
      </c>
      <c r="J132" s="209">
        <v>21</v>
      </c>
      <c r="K132" s="209">
        <v>2</v>
      </c>
      <c r="L132" s="209">
        <v>2</v>
      </c>
      <c r="M132" s="209">
        <v>0</v>
      </c>
      <c r="N132" s="209">
        <v>3</v>
      </c>
    </row>
    <row r="133" spans="1:14" s="206" customFormat="1" ht="17.25" x14ac:dyDescent="0.3">
      <c r="A133" s="48" t="s">
        <v>221</v>
      </c>
      <c r="B133" s="210" t="s">
        <v>695</v>
      </c>
      <c r="C133" s="209">
        <v>11</v>
      </c>
      <c r="D133" s="209">
        <v>11</v>
      </c>
      <c r="E133" s="209">
        <v>0</v>
      </c>
      <c r="F133" s="209">
        <v>14</v>
      </c>
      <c r="G133" s="209">
        <v>11</v>
      </c>
      <c r="H133" s="209">
        <v>10</v>
      </c>
      <c r="I133" s="209">
        <v>0</v>
      </c>
      <c r="J133" s="209">
        <v>19</v>
      </c>
      <c r="K133" s="209">
        <v>0</v>
      </c>
      <c r="L133" s="209">
        <v>2</v>
      </c>
      <c r="M133" s="209">
        <v>0</v>
      </c>
      <c r="N133" s="209">
        <v>3</v>
      </c>
    </row>
    <row r="134" spans="1:14" s="206" customFormat="1" ht="17.25" x14ac:dyDescent="0.3">
      <c r="A134" s="48" t="s">
        <v>456</v>
      </c>
      <c r="B134" s="210" t="s">
        <v>691</v>
      </c>
      <c r="C134" s="209">
        <v>11</v>
      </c>
      <c r="D134" s="209">
        <v>11</v>
      </c>
      <c r="E134" s="209">
        <v>0</v>
      </c>
      <c r="F134" s="209">
        <v>14</v>
      </c>
      <c r="G134" s="209">
        <v>11</v>
      </c>
      <c r="H134" s="209">
        <v>11</v>
      </c>
      <c r="I134" s="209">
        <v>0</v>
      </c>
      <c r="J134" s="209">
        <v>23</v>
      </c>
      <c r="K134" s="209">
        <v>1</v>
      </c>
      <c r="L134" s="209">
        <v>1</v>
      </c>
      <c r="M134" s="209">
        <v>0</v>
      </c>
      <c r="N134" s="209">
        <v>5</v>
      </c>
    </row>
    <row r="135" spans="1:14" s="206" customFormat="1" ht="17.25" x14ac:dyDescent="0.3">
      <c r="A135" s="48" t="s">
        <v>457</v>
      </c>
      <c r="B135" s="210" t="s">
        <v>696</v>
      </c>
      <c r="C135" s="209">
        <v>11</v>
      </c>
      <c r="D135" s="209">
        <v>11</v>
      </c>
      <c r="E135" s="209">
        <v>0</v>
      </c>
      <c r="F135" s="209">
        <v>14</v>
      </c>
      <c r="G135" s="209">
        <v>11</v>
      </c>
      <c r="H135" s="209">
        <v>10</v>
      </c>
      <c r="I135" s="209">
        <v>0</v>
      </c>
      <c r="J135" s="209">
        <v>21</v>
      </c>
      <c r="K135" s="209">
        <v>1</v>
      </c>
      <c r="L135" s="209">
        <v>2</v>
      </c>
      <c r="M135" s="209">
        <v>0</v>
      </c>
      <c r="N135" s="209">
        <v>1</v>
      </c>
    </row>
    <row r="136" spans="1:14" s="206" customFormat="1" ht="17.25" x14ac:dyDescent="0.3">
      <c r="A136" s="48" t="s">
        <v>458</v>
      </c>
      <c r="B136" s="210" t="s">
        <v>697</v>
      </c>
      <c r="C136" s="209">
        <v>11</v>
      </c>
      <c r="D136" s="209">
        <v>9</v>
      </c>
      <c r="E136" s="209">
        <v>0</v>
      </c>
      <c r="F136" s="209">
        <v>12</v>
      </c>
      <c r="G136" s="209">
        <v>11</v>
      </c>
      <c r="H136" s="209">
        <v>9</v>
      </c>
      <c r="I136" s="209">
        <v>0</v>
      </c>
      <c r="J136" s="209">
        <v>18</v>
      </c>
      <c r="K136" s="209">
        <v>4</v>
      </c>
      <c r="L136" s="209">
        <v>0</v>
      </c>
      <c r="M136" s="209">
        <v>0</v>
      </c>
      <c r="N136" s="209">
        <v>1</v>
      </c>
    </row>
    <row r="137" spans="1:14" s="206" customFormat="1" ht="17.25" x14ac:dyDescent="0.3">
      <c r="A137" s="207">
        <v>2</v>
      </c>
      <c r="B137" s="208" t="s">
        <v>842</v>
      </c>
      <c r="C137" s="143">
        <f>SUM(C138:C140)</f>
        <v>33</v>
      </c>
      <c r="D137" s="143">
        <f t="shared" ref="D137:N137" si="24">SUM(D138:D140)</f>
        <v>33</v>
      </c>
      <c r="E137" s="143">
        <f t="shared" si="24"/>
        <v>0</v>
      </c>
      <c r="F137" s="143">
        <f t="shared" si="24"/>
        <v>42</v>
      </c>
      <c r="G137" s="143">
        <f t="shared" si="24"/>
        <v>32</v>
      </c>
      <c r="H137" s="143">
        <f t="shared" si="24"/>
        <v>32</v>
      </c>
      <c r="I137" s="143">
        <f t="shared" si="24"/>
        <v>0</v>
      </c>
      <c r="J137" s="143">
        <f t="shared" si="24"/>
        <v>80</v>
      </c>
      <c r="K137" s="143">
        <f t="shared" si="24"/>
        <v>3</v>
      </c>
      <c r="L137" s="143">
        <f t="shared" si="24"/>
        <v>5</v>
      </c>
      <c r="M137" s="143">
        <f t="shared" si="24"/>
        <v>0</v>
      </c>
      <c r="N137" s="143">
        <f t="shared" si="24"/>
        <v>9</v>
      </c>
    </row>
    <row r="138" spans="1:14" s="206" customFormat="1" ht="17.25" x14ac:dyDescent="0.3">
      <c r="A138" s="48" t="s">
        <v>225</v>
      </c>
      <c r="B138" s="210" t="s">
        <v>698</v>
      </c>
      <c r="C138" s="209">
        <v>11</v>
      </c>
      <c r="D138" s="209">
        <v>11</v>
      </c>
      <c r="E138" s="209">
        <v>0</v>
      </c>
      <c r="F138" s="209">
        <v>14</v>
      </c>
      <c r="G138" s="209">
        <v>11</v>
      </c>
      <c r="H138" s="209">
        <v>11</v>
      </c>
      <c r="I138" s="209">
        <v>0</v>
      </c>
      <c r="J138" s="209">
        <v>26</v>
      </c>
      <c r="K138" s="209">
        <v>2</v>
      </c>
      <c r="L138" s="209">
        <v>2</v>
      </c>
      <c r="M138" s="209">
        <v>0</v>
      </c>
      <c r="N138" s="209">
        <v>4</v>
      </c>
    </row>
    <row r="139" spans="1:14" s="206" customFormat="1" ht="17.25" x14ac:dyDescent="0.3">
      <c r="A139" s="48" t="s">
        <v>222</v>
      </c>
      <c r="B139" s="210" t="s">
        <v>699</v>
      </c>
      <c r="C139" s="209">
        <v>11</v>
      </c>
      <c r="D139" s="209">
        <v>11</v>
      </c>
      <c r="E139" s="209">
        <v>0</v>
      </c>
      <c r="F139" s="209">
        <v>14</v>
      </c>
      <c r="G139" s="209">
        <v>11</v>
      </c>
      <c r="H139" s="209">
        <v>10</v>
      </c>
      <c r="I139" s="209">
        <v>0</v>
      </c>
      <c r="J139" s="209">
        <v>27</v>
      </c>
      <c r="K139" s="209">
        <v>0</v>
      </c>
      <c r="L139" s="209">
        <v>1</v>
      </c>
      <c r="M139" s="209">
        <v>0</v>
      </c>
      <c r="N139" s="209">
        <v>2</v>
      </c>
    </row>
    <row r="140" spans="1:14" s="206" customFormat="1" ht="17.25" x14ac:dyDescent="0.3">
      <c r="A140" s="48" t="s">
        <v>447</v>
      </c>
      <c r="B140" s="210" t="s">
        <v>700</v>
      </c>
      <c r="C140" s="209">
        <v>11</v>
      </c>
      <c r="D140" s="209">
        <v>11</v>
      </c>
      <c r="E140" s="209">
        <v>0</v>
      </c>
      <c r="F140" s="209">
        <v>14</v>
      </c>
      <c r="G140" s="209">
        <v>10</v>
      </c>
      <c r="H140" s="209">
        <v>11</v>
      </c>
      <c r="I140" s="209">
        <v>0</v>
      </c>
      <c r="J140" s="209">
        <v>27</v>
      </c>
      <c r="K140" s="209">
        <v>1</v>
      </c>
      <c r="L140" s="209">
        <v>2</v>
      </c>
      <c r="M140" s="209">
        <v>0</v>
      </c>
      <c r="N140" s="209">
        <v>3</v>
      </c>
    </row>
    <row r="141" spans="1:14" s="212" customFormat="1" x14ac:dyDescent="0.25">
      <c r="A141" s="202" t="s">
        <v>183</v>
      </c>
      <c r="B141" s="208" t="s">
        <v>330</v>
      </c>
      <c r="C141" s="178">
        <f t="shared" ref="C141:N141" si="25">C142+C154</f>
        <v>143</v>
      </c>
      <c r="D141" s="178">
        <f t="shared" si="25"/>
        <v>137</v>
      </c>
      <c r="E141" s="178">
        <f t="shared" si="25"/>
        <v>0</v>
      </c>
      <c r="F141" s="178">
        <f t="shared" si="25"/>
        <v>176</v>
      </c>
      <c r="G141" s="178">
        <f t="shared" si="25"/>
        <v>130</v>
      </c>
      <c r="H141" s="178">
        <f t="shared" si="25"/>
        <v>126</v>
      </c>
      <c r="I141" s="178">
        <f t="shared" si="25"/>
        <v>0</v>
      </c>
      <c r="J141" s="178">
        <f t="shared" si="25"/>
        <v>181</v>
      </c>
      <c r="K141" s="178">
        <f t="shared" si="25"/>
        <v>18</v>
      </c>
      <c r="L141" s="178">
        <f t="shared" si="25"/>
        <v>24</v>
      </c>
      <c r="M141" s="178">
        <f t="shared" si="25"/>
        <v>0</v>
      </c>
      <c r="N141" s="178">
        <f t="shared" si="25"/>
        <v>23</v>
      </c>
    </row>
    <row r="142" spans="1:14" s="212" customFormat="1" x14ac:dyDescent="0.25">
      <c r="A142" s="207">
        <v>1</v>
      </c>
      <c r="B142" s="208" t="s">
        <v>750</v>
      </c>
      <c r="C142" s="178">
        <f>SUM(C143:C153)</f>
        <v>121</v>
      </c>
      <c r="D142" s="178">
        <f t="shared" ref="D142:N142" si="26">SUM(D143:D153)</f>
        <v>115</v>
      </c>
      <c r="E142" s="178">
        <f t="shared" si="26"/>
        <v>0</v>
      </c>
      <c r="F142" s="178">
        <f t="shared" si="26"/>
        <v>148</v>
      </c>
      <c r="G142" s="178">
        <f t="shared" si="26"/>
        <v>110</v>
      </c>
      <c r="H142" s="178">
        <f t="shared" si="26"/>
        <v>106</v>
      </c>
      <c r="I142" s="178">
        <f t="shared" si="26"/>
        <v>0</v>
      </c>
      <c r="J142" s="178">
        <f t="shared" si="26"/>
        <v>152</v>
      </c>
      <c r="K142" s="178">
        <f t="shared" si="26"/>
        <v>15</v>
      </c>
      <c r="L142" s="178">
        <f t="shared" si="26"/>
        <v>23</v>
      </c>
      <c r="M142" s="178">
        <f t="shared" si="26"/>
        <v>0</v>
      </c>
      <c r="N142" s="178">
        <f t="shared" si="26"/>
        <v>20</v>
      </c>
    </row>
    <row r="143" spans="1:14" s="206" customFormat="1" ht="17.25" x14ac:dyDescent="0.3">
      <c r="A143" s="48" t="s">
        <v>213</v>
      </c>
      <c r="B143" s="210" t="s">
        <v>710</v>
      </c>
      <c r="C143" s="209">
        <v>11</v>
      </c>
      <c r="D143" s="209">
        <v>11</v>
      </c>
      <c r="E143" s="209">
        <v>0</v>
      </c>
      <c r="F143" s="209">
        <v>14</v>
      </c>
      <c r="G143" s="209">
        <v>10</v>
      </c>
      <c r="H143" s="209">
        <v>9</v>
      </c>
      <c r="I143" s="209">
        <v>0</v>
      </c>
      <c r="J143" s="209">
        <v>14</v>
      </c>
      <c r="K143" s="209">
        <v>0</v>
      </c>
      <c r="L143" s="209">
        <v>0</v>
      </c>
      <c r="M143" s="209">
        <v>0</v>
      </c>
      <c r="N143" s="209">
        <v>1</v>
      </c>
    </row>
    <row r="144" spans="1:14" s="206" customFormat="1" ht="17.25" x14ac:dyDescent="0.3">
      <c r="A144" s="48" t="s">
        <v>214</v>
      </c>
      <c r="B144" s="210" t="s">
        <v>709</v>
      </c>
      <c r="C144" s="209">
        <v>11</v>
      </c>
      <c r="D144" s="209">
        <v>11</v>
      </c>
      <c r="E144" s="209">
        <v>0</v>
      </c>
      <c r="F144" s="209">
        <v>14</v>
      </c>
      <c r="G144" s="209">
        <v>10</v>
      </c>
      <c r="H144" s="209">
        <v>10</v>
      </c>
      <c r="I144" s="209">
        <v>0</v>
      </c>
      <c r="J144" s="209">
        <v>16</v>
      </c>
      <c r="K144" s="209">
        <v>1</v>
      </c>
      <c r="L144" s="209">
        <v>1</v>
      </c>
      <c r="M144" s="209">
        <v>0</v>
      </c>
      <c r="N144" s="209">
        <v>1</v>
      </c>
    </row>
    <row r="145" spans="1:14" s="206" customFormat="1" ht="17.25" x14ac:dyDescent="0.3">
      <c r="A145" s="48" t="s">
        <v>215</v>
      </c>
      <c r="B145" s="210" t="s">
        <v>702</v>
      </c>
      <c r="C145" s="209">
        <v>11</v>
      </c>
      <c r="D145" s="209">
        <v>11</v>
      </c>
      <c r="E145" s="209">
        <v>0</v>
      </c>
      <c r="F145" s="209">
        <v>14</v>
      </c>
      <c r="G145" s="209">
        <v>10</v>
      </c>
      <c r="H145" s="209">
        <v>10</v>
      </c>
      <c r="I145" s="209">
        <v>0</v>
      </c>
      <c r="J145" s="209">
        <v>14</v>
      </c>
      <c r="K145" s="209">
        <v>6</v>
      </c>
      <c r="L145" s="209">
        <v>2</v>
      </c>
      <c r="M145" s="209">
        <v>0</v>
      </c>
      <c r="N145" s="209">
        <v>2</v>
      </c>
    </row>
    <row r="146" spans="1:14" s="206" customFormat="1" ht="17.25" x14ac:dyDescent="0.3">
      <c r="A146" s="48" t="s">
        <v>216</v>
      </c>
      <c r="B146" s="210" t="s">
        <v>701</v>
      </c>
      <c r="C146" s="209">
        <v>11</v>
      </c>
      <c r="D146" s="209">
        <v>11</v>
      </c>
      <c r="E146" s="209">
        <v>0</v>
      </c>
      <c r="F146" s="209">
        <v>14</v>
      </c>
      <c r="G146" s="209">
        <v>10</v>
      </c>
      <c r="H146" s="209">
        <v>10</v>
      </c>
      <c r="I146" s="209">
        <v>0</v>
      </c>
      <c r="J146" s="209">
        <v>15</v>
      </c>
      <c r="K146" s="209">
        <v>0</v>
      </c>
      <c r="L146" s="209">
        <v>1</v>
      </c>
      <c r="M146" s="209">
        <v>0</v>
      </c>
      <c r="N146" s="209">
        <v>1</v>
      </c>
    </row>
    <row r="147" spans="1:14" s="206" customFormat="1" ht="17.25" x14ac:dyDescent="0.3">
      <c r="A147" s="48" t="s">
        <v>217</v>
      </c>
      <c r="B147" s="210" t="s">
        <v>703</v>
      </c>
      <c r="C147" s="209">
        <v>11</v>
      </c>
      <c r="D147" s="209">
        <v>9</v>
      </c>
      <c r="E147" s="209">
        <v>0</v>
      </c>
      <c r="F147" s="209">
        <v>12</v>
      </c>
      <c r="G147" s="209">
        <v>11</v>
      </c>
      <c r="H147" s="209">
        <v>9</v>
      </c>
      <c r="I147" s="209">
        <v>0</v>
      </c>
      <c r="J147" s="209">
        <v>10</v>
      </c>
      <c r="K147" s="209">
        <v>0</v>
      </c>
      <c r="L147" s="209">
        <v>4</v>
      </c>
      <c r="M147" s="209">
        <v>0</v>
      </c>
      <c r="N147" s="209">
        <v>4</v>
      </c>
    </row>
    <row r="148" spans="1:14" s="206" customFormat="1" ht="17.25" x14ac:dyDescent="0.3">
      <c r="A148" s="48" t="s">
        <v>218</v>
      </c>
      <c r="B148" s="210" t="s">
        <v>704</v>
      </c>
      <c r="C148" s="209">
        <v>11</v>
      </c>
      <c r="D148" s="209">
        <v>11</v>
      </c>
      <c r="E148" s="209">
        <v>0</v>
      </c>
      <c r="F148" s="209">
        <v>14</v>
      </c>
      <c r="G148" s="209">
        <v>10</v>
      </c>
      <c r="H148" s="209">
        <v>10</v>
      </c>
      <c r="I148" s="209">
        <v>0</v>
      </c>
      <c r="J148" s="209">
        <v>14</v>
      </c>
      <c r="K148" s="209">
        <v>1</v>
      </c>
      <c r="L148" s="209">
        <v>3</v>
      </c>
      <c r="M148" s="209">
        <v>0</v>
      </c>
      <c r="N148" s="209">
        <v>1</v>
      </c>
    </row>
    <row r="149" spans="1:14" s="206" customFormat="1" ht="17.25" x14ac:dyDescent="0.3">
      <c r="A149" s="48" t="s">
        <v>219</v>
      </c>
      <c r="B149" s="210" t="s">
        <v>707</v>
      </c>
      <c r="C149" s="209">
        <v>11</v>
      </c>
      <c r="D149" s="209">
        <v>9</v>
      </c>
      <c r="E149" s="209">
        <v>0</v>
      </c>
      <c r="F149" s="209">
        <v>12</v>
      </c>
      <c r="G149" s="209">
        <v>9</v>
      </c>
      <c r="H149" s="209">
        <v>8</v>
      </c>
      <c r="I149" s="209">
        <v>0</v>
      </c>
      <c r="J149" s="209">
        <v>13</v>
      </c>
      <c r="K149" s="209">
        <v>1</v>
      </c>
      <c r="L149" s="209">
        <v>0</v>
      </c>
      <c r="M149" s="209">
        <v>0</v>
      </c>
      <c r="N149" s="209">
        <v>1</v>
      </c>
    </row>
    <row r="150" spans="1:14" s="206" customFormat="1" ht="17.25" x14ac:dyDescent="0.3">
      <c r="A150" s="48" t="s">
        <v>220</v>
      </c>
      <c r="B150" s="210" t="s">
        <v>705</v>
      </c>
      <c r="C150" s="209">
        <v>11</v>
      </c>
      <c r="D150" s="209">
        <v>11</v>
      </c>
      <c r="E150" s="209">
        <v>0</v>
      </c>
      <c r="F150" s="209">
        <v>14</v>
      </c>
      <c r="G150" s="209">
        <v>10</v>
      </c>
      <c r="H150" s="209">
        <v>11</v>
      </c>
      <c r="I150" s="209">
        <v>0</v>
      </c>
      <c r="J150" s="209">
        <v>16</v>
      </c>
      <c r="K150" s="209">
        <v>3</v>
      </c>
      <c r="L150" s="209">
        <v>4</v>
      </c>
      <c r="M150" s="209">
        <v>0</v>
      </c>
      <c r="N150" s="209">
        <v>3</v>
      </c>
    </row>
    <row r="151" spans="1:14" s="206" customFormat="1" ht="17.25" x14ac:dyDescent="0.3">
      <c r="A151" s="48" t="s">
        <v>221</v>
      </c>
      <c r="B151" s="210" t="s">
        <v>708</v>
      </c>
      <c r="C151" s="209">
        <v>11</v>
      </c>
      <c r="D151" s="209">
        <v>11</v>
      </c>
      <c r="E151" s="209">
        <v>0</v>
      </c>
      <c r="F151" s="209">
        <v>14</v>
      </c>
      <c r="G151" s="209">
        <v>10</v>
      </c>
      <c r="H151" s="209">
        <v>10</v>
      </c>
      <c r="I151" s="209">
        <v>0</v>
      </c>
      <c r="J151" s="209">
        <v>14</v>
      </c>
      <c r="K151" s="209">
        <v>2</v>
      </c>
      <c r="L151" s="209">
        <v>6</v>
      </c>
      <c r="M151" s="209">
        <v>0</v>
      </c>
      <c r="N151" s="209">
        <v>4</v>
      </c>
    </row>
    <row r="152" spans="1:14" s="206" customFormat="1" ht="17.25" x14ac:dyDescent="0.3">
      <c r="A152" s="48" t="s">
        <v>456</v>
      </c>
      <c r="B152" s="210" t="s">
        <v>706</v>
      </c>
      <c r="C152" s="209">
        <v>11</v>
      </c>
      <c r="D152" s="209">
        <v>11</v>
      </c>
      <c r="E152" s="209">
        <v>0</v>
      </c>
      <c r="F152" s="209">
        <v>14</v>
      </c>
      <c r="G152" s="209">
        <v>9</v>
      </c>
      <c r="H152" s="209">
        <v>11</v>
      </c>
      <c r="I152" s="209">
        <v>0</v>
      </c>
      <c r="J152" s="209">
        <v>14</v>
      </c>
      <c r="K152" s="209">
        <v>0</v>
      </c>
      <c r="L152" s="209">
        <v>1</v>
      </c>
      <c r="M152" s="209">
        <v>0</v>
      </c>
      <c r="N152" s="209">
        <v>1</v>
      </c>
    </row>
    <row r="153" spans="1:14" s="206" customFormat="1" ht="17.25" x14ac:dyDescent="0.3">
      <c r="A153" s="48" t="s">
        <v>457</v>
      </c>
      <c r="B153" s="210" t="s">
        <v>711</v>
      </c>
      <c r="C153" s="209">
        <v>11</v>
      </c>
      <c r="D153" s="209">
        <v>9</v>
      </c>
      <c r="E153" s="209">
        <v>0</v>
      </c>
      <c r="F153" s="209">
        <v>12</v>
      </c>
      <c r="G153" s="209">
        <v>11</v>
      </c>
      <c r="H153" s="209">
        <v>8</v>
      </c>
      <c r="I153" s="209">
        <v>0</v>
      </c>
      <c r="J153" s="209">
        <v>12</v>
      </c>
      <c r="K153" s="209">
        <v>1</v>
      </c>
      <c r="L153" s="209">
        <v>1</v>
      </c>
      <c r="M153" s="209">
        <v>0</v>
      </c>
      <c r="N153" s="209">
        <v>1</v>
      </c>
    </row>
    <row r="154" spans="1:14" s="212" customFormat="1" x14ac:dyDescent="0.25">
      <c r="A154" s="207">
        <v>2</v>
      </c>
      <c r="B154" s="208" t="s">
        <v>842</v>
      </c>
      <c r="C154" s="104">
        <f>SUM(C155:C156)</f>
        <v>22</v>
      </c>
      <c r="D154" s="104">
        <f t="shared" ref="D154:N154" si="27">SUM(D155:D156)</f>
        <v>22</v>
      </c>
      <c r="E154" s="104">
        <f t="shared" si="27"/>
        <v>0</v>
      </c>
      <c r="F154" s="104">
        <f t="shared" si="27"/>
        <v>28</v>
      </c>
      <c r="G154" s="104">
        <f t="shared" si="27"/>
        <v>20</v>
      </c>
      <c r="H154" s="104">
        <f t="shared" si="27"/>
        <v>20</v>
      </c>
      <c r="I154" s="104">
        <f t="shared" si="27"/>
        <v>0</v>
      </c>
      <c r="J154" s="104">
        <f t="shared" si="27"/>
        <v>29</v>
      </c>
      <c r="K154" s="104">
        <f t="shared" si="27"/>
        <v>3</v>
      </c>
      <c r="L154" s="104">
        <f t="shared" si="27"/>
        <v>1</v>
      </c>
      <c r="M154" s="104">
        <f t="shared" si="27"/>
        <v>0</v>
      </c>
      <c r="N154" s="104">
        <f t="shared" si="27"/>
        <v>3</v>
      </c>
    </row>
    <row r="155" spans="1:14" s="206" customFormat="1" ht="17.25" x14ac:dyDescent="0.3">
      <c r="A155" s="48" t="s">
        <v>225</v>
      </c>
      <c r="B155" s="210" t="s">
        <v>712</v>
      </c>
      <c r="C155" s="209">
        <v>11</v>
      </c>
      <c r="D155" s="209">
        <v>11</v>
      </c>
      <c r="E155" s="209">
        <v>0</v>
      </c>
      <c r="F155" s="209">
        <v>14</v>
      </c>
      <c r="G155" s="209">
        <v>10</v>
      </c>
      <c r="H155" s="209">
        <v>9</v>
      </c>
      <c r="I155" s="209">
        <v>0</v>
      </c>
      <c r="J155" s="209">
        <v>14</v>
      </c>
      <c r="K155" s="209">
        <v>1</v>
      </c>
      <c r="L155" s="209">
        <v>1</v>
      </c>
      <c r="M155" s="209">
        <v>0</v>
      </c>
      <c r="N155" s="209">
        <v>0</v>
      </c>
    </row>
    <row r="156" spans="1:14" s="206" customFormat="1" ht="17.25" x14ac:dyDescent="0.3">
      <c r="A156" s="48" t="s">
        <v>222</v>
      </c>
      <c r="B156" s="210" t="s">
        <v>713</v>
      </c>
      <c r="C156" s="209">
        <v>11</v>
      </c>
      <c r="D156" s="209">
        <v>11</v>
      </c>
      <c r="E156" s="209">
        <v>0</v>
      </c>
      <c r="F156" s="209">
        <v>14</v>
      </c>
      <c r="G156" s="209">
        <v>10</v>
      </c>
      <c r="H156" s="209">
        <v>11</v>
      </c>
      <c r="I156" s="209">
        <v>0</v>
      </c>
      <c r="J156" s="209">
        <v>15</v>
      </c>
      <c r="K156" s="209">
        <v>2</v>
      </c>
      <c r="L156" s="209">
        <v>0</v>
      </c>
      <c r="M156" s="209">
        <v>0</v>
      </c>
      <c r="N156" s="209">
        <v>3</v>
      </c>
    </row>
    <row r="157" spans="1:14" s="212" customFormat="1" x14ac:dyDescent="0.25">
      <c r="A157" s="202" t="s">
        <v>251</v>
      </c>
      <c r="B157" s="208" t="s">
        <v>820</v>
      </c>
      <c r="C157" s="178">
        <f t="shared" ref="C157:N157" si="28">C158+C174</f>
        <v>198</v>
      </c>
      <c r="D157" s="178">
        <f t="shared" si="28"/>
        <v>196</v>
      </c>
      <c r="E157" s="178">
        <f t="shared" si="28"/>
        <v>0</v>
      </c>
      <c r="F157" s="178">
        <f t="shared" si="28"/>
        <v>250</v>
      </c>
      <c r="G157" s="178">
        <f t="shared" si="28"/>
        <v>184</v>
      </c>
      <c r="H157" s="178">
        <f t="shared" si="28"/>
        <v>184</v>
      </c>
      <c r="I157" s="178">
        <f t="shared" si="28"/>
        <v>0</v>
      </c>
      <c r="J157" s="178">
        <f t="shared" si="28"/>
        <v>239</v>
      </c>
      <c r="K157" s="178">
        <f t="shared" si="28"/>
        <v>28</v>
      </c>
      <c r="L157" s="178">
        <f t="shared" si="28"/>
        <v>24</v>
      </c>
      <c r="M157" s="178">
        <f t="shared" si="28"/>
        <v>0</v>
      </c>
      <c r="N157" s="178">
        <f t="shared" si="28"/>
        <v>29</v>
      </c>
    </row>
    <row r="158" spans="1:14" s="212" customFormat="1" x14ac:dyDescent="0.25">
      <c r="A158" s="207">
        <v>1</v>
      </c>
      <c r="B158" s="208" t="s">
        <v>750</v>
      </c>
      <c r="C158" s="178">
        <f>SUM(C159:C173)</f>
        <v>165</v>
      </c>
      <c r="D158" s="178">
        <f t="shared" ref="D158:N158" si="29">SUM(D159:D173)</f>
        <v>165</v>
      </c>
      <c r="E158" s="178">
        <f t="shared" si="29"/>
        <v>0</v>
      </c>
      <c r="F158" s="178">
        <f t="shared" si="29"/>
        <v>210</v>
      </c>
      <c r="G158" s="178">
        <f t="shared" si="29"/>
        <v>154</v>
      </c>
      <c r="H158" s="178">
        <f t="shared" si="29"/>
        <v>154</v>
      </c>
      <c r="I158" s="178">
        <f t="shared" si="29"/>
        <v>0</v>
      </c>
      <c r="J158" s="178">
        <f t="shared" si="29"/>
        <v>204</v>
      </c>
      <c r="K158" s="178">
        <f t="shared" si="29"/>
        <v>24</v>
      </c>
      <c r="L158" s="178">
        <f t="shared" si="29"/>
        <v>18</v>
      </c>
      <c r="M158" s="178">
        <f t="shared" si="29"/>
        <v>0</v>
      </c>
      <c r="N158" s="178">
        <f t="shared" si="29"/>
        <v>26</v>
      </c>
    </row>
    <row r="159" spans="1:14" s="206" customFormat="1" ht="17.25" x14ac:dyDescent="0.3">
      <c r="A159" s="48" t="s">
        <v>213</v>
      </c>
      <c r="B159" s="210" t="s">
        <v>727</v>
      </c>
      <c r="C159" s="209">
        <v>11</v>
      </c>
      <c r="D159" s="209">
        <v>11</v>
      </c>
      <c r="E159" s="209">
        <v>0</v>
      </c>
      <c r="F159" s="209">
        <v>14</v>
      </c>
      <c r="G159" s="209">
        <v>10</v>
      </c>
      <c r="H159" s="209">
        <v>9</v>
      </c>
      <c r="I159" s="209">
        <v>0</v>
      </c>
      <c r="J159" s="209">
        <v>13</v>
      </c>
      <c r="K159" s="209">
        <v>1</v>
      </c>
      <c r="L159" s="209">
        <v>0</v>
      </c>
      <c r="M159" s="209">
        <v>0</v>
      </c>
      <c r="N159" s="209">
        <v>2</v>
      </c>
    </row>
    <row r="160" spans="1:14" s="206" customFormat="1" ht="17.25" x14ac:dyDescent="0.3">
      <c r="A160" s="48" t="s">
        <v>214</v>
      </c>
      <c r="B160" s="210" t="s">
        <v>718</v>
      </c>
      <c r="C160" s="209">
        <v>11</v>
      </c>
      <c r="D160" s="209">
        <v>11</v>
      </c>
      <c r="E160" s="209">
        <v>0</v>
      </c>
      <c r="F160" s="209">
        <v>14</v>
      </c>
      <c r="G160" s="209">
        <v>8</v>
      </c>
      <c r="H160" s="209">
        <v>11</v>
      </c>
      <c r="I160" s="209">
        <v>0</v>
      </c>
      <c r="J160" s="209">
        <v>14</v>
      </c>
      <c r="K160" s="209">
        <v>1</v>
      </c>
      <c r="L160" s="209">
        <v>2</v>
      </c>
      <c r="M160" s="209">
        <v>0</v>
      </c>
      <c r="N160" s="209">
        <v>1</v>
      </c>
    </row>
    <row r="161" spans="1:14" s="206" customFormat="1" ht="17.25" x14ac:dyDescent="0.3">
      <c r="A161" s="48" t="s">
        <v>215</v>
      </c>
      <c r="B161" s="210" t="s">
        <v>715</v>
      </c>
      <c r="C161" s="209">
        <v>11</v>
      </c>
      <c r="D161" s="209">
        <v>11</v>
      </c>
      <c r="E161" s="209">
        <v>0</v>
      </c>
      <c r="F161" s="209">
        <v>14</v>
      </c>
      <c r="G161" s="209">
        <v>11</v>
      </c>
      <c r="H161" s="209">
        <v>10</v>
      </c>
      <c r="I161" s="209">
        <v>0</v>
      </c>
      <c r="J161" s="209">
        <v>13</v>
      </c>
      <c r="K161" s="209">
        <v>1</v>
      </c>
      <c r="L161" s="209">
        <v>0</v>
      </c>
      <c r="M161" s="209">
        <v>0</v>
      </c>
      <c r="N161" s="209">
        <v>0</v>
      </c>
    </row>
    <row r="162" spans="1:14" s="206" customFormat="1" ht="17.25" x14ac:dyDescent="0.3">
      <c r="A162" s="48" t="s">
        <v>216</v>
      </c>
      <c r="B162" s="210" t="s">
        <v>349</v>
      </c>
      <c r="C162" s="209">
        <v>11</v>
      </c>
      <c r="D162" s="209">
        <v>11</v>
      </c>
      <c r="E162" s="209">
        <v>0</v>
      </c>
      <c r="F162" s="209">
        <v>14</v>
      </c>
      <c r="G162" s="209">
        <v>10</v>
      </c>
      <c r="H162" s="209">
        <v>9</v>
      </c>
      <c r="I162" s="209">
        <v>0</v>
      </c>
      <c r="J162" s="209">
        <v>14</v>
      </c>
      <c r="K162" s="209">
        <v>1</v>
      </c>
      <c r="L162" s="209">
        <v>0</v>
      </c>
      <c r="M162" s="209">
        <v>0</v>
      </c>
      <c r="N162" s="209">
        <v>0</v>
      </c>
    </row>
    <row r="163" spans="1:14" s="206" customFormat="1" ht="17.25" x14ac:dyDescent="0.3">
      <c r="A163" s="48" t="s">
        <v>217</v>
      </c>
      <c r="B163" s="210" t="s">
        <v>726</v>
      </c>
      <c r="C163" s="209">
        <v>11</v>
      </c>
      <c r="D163" s="209">
        <v>11</v>
      </c>
      <c r="E163" s="209">
        <v>0</v>
      </c>
      <c r="F163" s="209">
        <v>14</v>
      </c>
      <c r="G163" s="209">
        <v>10</v>
      </c>
      <c r="H163" s="209">
        <v>11</v>
      </c>
      <c r="I163" s="209">
        <v>0</v>
      </c>
      <c r="J163" s="209">
        <v>12</v>
      </c>
      <c r="K163" s="209">
        <v>1</v>
      </c>
      <c r="L163" s="209">
        <v>2</v>
      </c>
      <c r="M163" s="209">
        <v>0</v>
      </c>
      <c r="N163" s="209">
        <v>5</v>
      </c>
    </row>
    <row r="164" spans="1:14" s="206" customFormat="1" ht="17.25" x14ac:dyDescent="0.3">
      <c r="A164" s="48" t="s">
        <v>218</v>
      </c>
      <c r="B164" s="210" t="s">
        <v>723</v>
      </c>
      <c r="C164" s="209">
        <v>11</v>
      </c>
      <c r="D164" s="209">
        <v>11</v>
      </c>
      <c r="E164" s="209">
        <v>0</v>
      </c>
      <c r="F164" s="209">
        <v>14</v>
      </c>
      <c r="G164" s="209">
        <v>11</v>
      </c>
      <c r="H164" s="209">
        <v>10</v>
      </c>
      <c r="I164" s="209">
        <v>0</v>
      </c>
      <c r="J164" s="209">
        <v>14</v>
      </c>
      <c r="K164" s="209">
        <v>1</v>
      </c>
      <c r="L164" s="209">
        <v>3</v>
      </c>
      <c r="M164" s="209">
        <v>0</v>
      </c>
      <c r="N164" s="209">
        <v>1</v>
      </c>
    </row>
    <row r="165" spans="1:14" s="206" customFormat="1" ht="17.25" x14ac:dyDescent="0.3">
      <c r="A165" s="48" t="s">
        <v>219</v>
      </c>
      <c r="B165" s="210" t="s">
        <v>722</v>
      </c>
      <c r="C165" s="209">
        <v>11</v>
      </c>
      <c r="D165" s="209">
        <v>11</v>
      </c>
      <c r="E165" s="209">
        <v>0</v>
      </c>
      <c r="F165" s="209">
        <v>14</v>
      </c>
      <c r="G165" s="209">
        <v>10</v>
      </c>
      <c r="H165" s="209">
        <v>12</v>
      </c>
      <c r="I165" s="209">
        <v>0</v>
      </c>
      <c r="J165" s="209">
        <v>14</v>
      </c>
      <c r="K165" s="209">
        <v>4</v>
      </c>
      <c r="L165" s="209">
        <v>0</v>
      </c>
      <c r="M165" s="209">
        <v>0</v>
      </c>
      <c r="N165" s="209">
        <v>1</v>
      </c>
    </row>
    <row r="166" spans="1:14" s="206" customFormat="1" ht="17.25" x14ac:dyDescent="0.3">
      <c r="A166" s="48" t="s">
        <v>220</v>
      </c>
      <c r="B166" s="210" t="s">
        <v>725</v>
      </c>
      <c r="C166" s="209">
        <v>11</v>
      </c>
      <c r="D166" s="209">
        <v>11</v>
      </c>
      <c r="E166" s="209">
        <v>0</v>
      </c>
      <c r="F166" s="209">
        <v>14</v>
      </c>
      <c r="G166" s="209">
        <v>10</v>
      </c>
      <c r="H166" s="209">
        <v>11</v>
      </c>
      <c r="I166" s="209">
        <v>0</v>
      </c>
      <c r="J166" s="209">
        <v>14</v>
      </c>
      <c r="K166" s="209">
        <v>1</v>
      </c>
      <c r="L166" s="209">
        <v>4</v>
      </c>
      <c r="M166" s="209">
        <v>0</v>
      </c>
      <c r="N166" s="209">
        <v>3</v>
      </c>
    </row>
    <row r="167" spans="1:14" s="206" customFormat="1" ht="17.25" x14ac:dyDescent="0.3">
      <c r="A167" s="48" t="s">
        <v>221</v>
      </c>
      <c r="B167" s="210" t="s">
        <v>724</v>
      </c>
      <c r="C167" s="209">
        <v>11</v>
      </c>
      <c r="D167" s="209">
        <v>11</v>
      </c>
      <c r="E167" s="209">
        <v>0</v>
      </c>
      <c r="F167" s="209">
        <v>14</v>
      </c>
      <c r="G167" s="209">
        <v>11</v>
      </c>
      <c r="H167" s="209">
        <v>9</v>
      </c>
      <c r="I167" s="209">
        <v>0</v>
      </c>
      <c r="J167" s="209">
        <v>13</v>
      </c>
      <c r="K167" s="209">
        <v>2</v>
      </c>
      <c r="L167" s="209">
        <v>3</v>
      </c>
      <c r="M167" s="209">
        <v>0</v>
      </c>
      <c r="N167" s="209">
        <v>2</v>
      </c>
    </row>
    <row r="168" spans="1:14" s="206" customFormat="1" ht="17.25" x14ac:dyDescent="0.3">
      <c r="A168" s="48" t="s">
        <v>456</v>
      </c>
      <c r="B168" s="210" t="s">
        <v>717</v>
      </c>
      <c r="C168" s="209">
        <v>11</v>
      </c>
      <c r="D168" s="209">
        <v>11</v>
      </c>
      <c r="E168" s="209">
        <v>0</v>
      </c>
      <c r="F168" s="209">
        <v>14</v>
      </c>
      <c r="G168" s="209">
        <v>11</v>
      </c>
      <c r="H168" s="209">
        <v>11</v>
      </c>
      <c r="I168" s="209">
        <v>0</v>
      </c>
      <c r="J168" s="209">
        <v>14</v>
      </c>
      <c r="K168" s="209">
        <v>3</v>
      </c>
      <c r="L168" s="209">
        <v>0</v>
      </c>
      <c r="M168" s="209">
        <v>0</v>
      </c>
      <c r="N168" s="209">
        <v>4</v>
      </c>
    </row>
    <row r="169" spans="1:14" s="206" customFormat="1" ht="17.25" x14ac:dyDescent="0.3">
      <c r="A169" s="48" t="s">
        <v>457</v>
      </c>
      <c r="B169" s="210" t="s">
        <v>716</v>
      </c>
      <c r="C169" s="209">
        <v>11</v>
      </c>
      <c r="D169" s="209">
        <v>11</v>
      </c>
      <c r="E169" s="209">
        <v>0</v>
      </c>
      <c r="F169" s="209">
        <v>14</v>
      </c>
      <c r="G169" s="209">
        <v>10</v>
      </c>
      <c r="H169" s="209">
        <v>10</v>
      </c>
      <c r="I169" s="209">
        <v>0</v>
      </c>
      <c r="J169" s="209">
        <v>14</v>
      </c>
      <c r="K169" s="209">
        <v>2</v>
      </c>
      <c r="L169" s="209">
        <v>0</v>
      </c>
      <c r="M169" s="209">
        <v>0</v>
      </c>
      <c r="N169" s="209">
        <v>1</v>
      </c>
    </row>
    <row r="170" spans="1:14" s="206" customFormat="1" ht="17.25" x14ac:dyDescent="0.3">
      <c r="A170" s="48" t="s">
        <v>458</v>
      </c>
      <c r="B170" s="210" t="s">
        <v>721</v>
      </c>
      <c r="C170" s="209">
        <v>11</v>
      </c>
      <c r="D170" s="209">
        <v>11</v>
      </c>
      <c r="E170" s="209">
        <v>0</v>
      </c>
      <c r="F170" s="209">
        <v>14</v>
      </c>
      <c r="G170" s="209">
        <v>10</v>
      </c>
      <c r="H170" s="209">
        <v>10</v>
      </c>
      <c r="I170" s="209">
        <v>0</v>
      </c>
      <c r="J170" s="209">
        <v>14</v>
      </c>
      <c r="K170" s="209">
        <v>2</v>
      </c>
      <c r="L170" s="209">
        <v>0</v>
      </c>
      <c r="M170" s="209">
        <v>0</v>
      </c>
      <c r="N170" s="209">
        <v>2</v>
      </c>
    </row>
    <row r="171" spans="1:14" s="206" customFormat="1" ht="17.25" x14ac:dyDescent="0.3">
      <c r="A171" s="48" t="s">
        <v>459</v>
      </c>
      <c r="B171" s="210" t="s">
        <v>719</v>
      </c>
      <c r="C171" s="209">
        <v>11</v>
      </c>
      <c r="D171" s="209">
        <v>11</v>
      </c>
      <c r="E171" s="209">
        <v>0</v>
      </c>
      <c r="F171" s="209">
        <v>14</v>
      </c>
      <c r="G171" s="209">
        <v>11</v>
      </c>
      <c r="H171" s="209">
        <v>9</v>
      </c>
      <c r="I171" s="209">
        <v>0</v>
      </c>
      <c r="J171" s="209">
        <v>14</v>
      </c>
      <c r="K171" s="209">
        <v>1</v>
      </c>
      <c r="L171" s="209">
        <v>1</v>
      </c>
      <c r="M171" s="209">
        <v>0</v>
      </c>
      <c r="N171" s="209">
        <v>2</v>
      </c>
    </row>
    <row r="172" spans="1:14" s="206" customFormat="1" ht="17.25" x14ac:dyDescent="0.3">
      <c r="A172" s="48" t="s">
        <v>460</v>
      </c>
      <c r="B172" s="210" t="s">
        <v>728</v>
      </c>
      <c r="C172" s="209">
        <v>11</v>
      </c>
      <c r="D172" s="209">
        <v>11</v>
      </c>
      <c r="E172" s="209">
        <v>0</v>
      </c>
      <c r="F172" s="209">
        <v>14</v>
      </c>
      <c r="G172" s="209">
        <v>10</v>
      </c>
      <c r="H172" s="209">
        <v>12</v>
      </c>
      <c r="I172" s="209">
        <v>0</v>
      </c>
      <c r="J172" s="209">
        <v>13</v>
      </c>
      <c r="K172" s="209">
        <v>2</v>
      </c>
      <c r="L172" s="209">
        <v>2</v>
      </c>
      <c r="M172" s="209">
        <v>0</v>
      </c>
      <c r="N172" s="209">
        <v>0</v>
      </c>
    </row>
    <row r="173" spans="1:14" s="206" customFormat="1" ht="17.25" x14ac:dyDescent="0.3">
      <c r="A173" s="48" t="s">
        <v>461</v>
      </c>
      <c r="B173" s="210" t="s">
        <v>720</v>
      </c>
      <c r="C173" s="209">
        <v>11</v>
      </c>
      <c r="D173" s="209">
        <v>11</v>
      </c>
      <c r="E173" s="209">
        <v>0</v>
      </c>
      <c r="F173" s="209">
        <v>14</v>
      </c>
      <c r="G173" s="209">
        <v>11</v>
      </c>
      <c r="H173" s="209">
        <v>10</v>
      </c>
      <c r="I173" s="209">
        <v>0</v>
      </c>
      <c r="J173" s="209">
        <v>14</v>
      </c>
      <c r="K173" s="209">
        <v>1</v>
      </c>
      <c r="L173" s="209">
        <v>1</v>
      </c>
      <c r="M173" s="209">
        <v>0</v>
      </c>
      <c r="N173" s="209">
        <v>2</v>
      </c>
    </row>
    <row r="174" spans="1:14" s="212" customFormat="1" x14ac:dyDescent="0.25">
      <c r="A174" s="207">
        <v>2</v>
      </c>
      <c r="B174" s="208" t="s">
        <v>842</v>
      </c>
      <c r="C174" s="178">
        <f>SUM(C175:C177)</f>
        <v>33</v>
      </c>
      <c r="D174" s="178">
        <f t="shared" ref="D174:N174" si="30">SUM(D175:D177)</f>
        <v>31</v>
      </c>
      <c r="E174" s="178">
        <f t="shared" si="30"/>
        <v>0</v>
      </c>
      <c r="F174" s="178">
        <f t="shared" si="30"/>
        <v>40</v>
      </c>
      <c r="G174" s="178">
        <f t="shared" si="30"/>
        <v>30</v>
      </c>
      <c r="H174" s="178">
        <f t="shared" si="30"/>
        <v>30</v>
      </c>
      <c r="I174" s="178">
        <f t="shared" si="30"/>
        <v>0</v>
      </c>
      <c r="J174" s="178">
        <f t="shared" si="30"/>
        <v>35</v>
      </c>
      <c r="K174" s="178">
        <f t="shared" si="30"/>
        <v>4</v>
      </c>
      <c r="L174" s="178">
        <f t="shared" si="30"/>
        <v>6</v>
      </c>
      <c r="M174" s="178">
        <f t="shared" si="30"/>
        <v>0</v>
      </c>
      <c r="N174" s="178">
        <f t="shared" si="30"/>
        <v>3</v>
      </c>
    </row>
    <row r="175" spans="1:14" s="206" customFormat="1" ht="17.25" x14ac:dyDescent="0.3">
      <c r="A175" s="48" t="s">
        <v>225</v>
      </c>
      <c r="B175" s="210" t="s">
        <v>730</v>
      </c>
      <c r="C175" s="209">
        <v>11</v>
      </c>
      <c r="D175" s="209">
        <v>11</v>
      </c>
      <c r="E175" s="209">
        <v>0</v>
      </c>
      <c r="F175" s="209">
        <v>14</v>
      </c>
      <c r="G175" s="209">
        <v>11</v>
      </c>
      <c r="H175" s="209">
        <v>10</v>
      </c>
      <c r="I175" s="209">
        <v>0</v>
      </c>
      <c r="J175" s="209">
        <v>13</v>
      </c>
      <c r="K175" s="209">
        <v>1</v>
      </c>
      <c r="L175" s="209">
        <v>1</v>
      </c>
      <c r="M175" s="209">
        <v>0</v>
      </c>
      <c r="N175" s="209">
        <v>1</v>
      </c>
    </row>
    <row r="176" spans="1:14" s="206" customFormat="1" ht="17.25" x14ac:dyDescent="0.3">
      <c r="A176" s="48" t="s">
        <v>222</v>
      </c>
      <c r="B176" s="210" t="s">
        <v>729</v>
      </c>
      <c r="C176" s="209">
        <v>11</v>
      </c>
      <c r="D176" s="209">
        <v>11</v>
      </c>
      <c r="E176" s="209">
        <v>0</v>
      </c>
      <c r="F176" s="209">
        <v>14</v>
      </c>
      <c r="G176" s="209">
        <v>9</v>
      </c>
      <c r="H176" s="209">
        <v>11</v>
      </c>
      <c r="I176" s="209">
        <v>0</v>
      </c>
      <c r="J176" s="209">
        <v>11</v>
      </c>
      <c r="K176" s="209">
        <v>1</v>
      </c>
      <c r="L176" s="209">
        <v>2</v>
      </c>
      <c r="M176" s="209">
        <v>0</v>
      </c>
      <c r="N176" s="209">
        <v>0</v>
      </c>
    </row>
    <row r="177" spans="1:14" s="206" customFormat="1" ht="17.25" x14ac:dyDescent="0.3">
      <c r="A177" s="48" t="s">
        <v>447</v>
      </c>
      <c r="B177" s="210" t="s">
        <v>731</v>
      </c>
      <c r="C177" s="209">
        <v>11</v>
      </c>
      <c r="D177" s="209">
        <v>9</v>
      </c>
      <c r="E177" s="209">
        <v>0</v>
      </c>
      <c r="F177" s="209">
        <v>12</v>
      </c>
      <c r="G177" s="209">
        <v>10</v>
      </c>
      <c r="H177" s="209">
        <v>9</v>
      </c>
      <c r="I177" s="209">
        <v>0</v>
      </c>
      <c r="J177" s="209">
        <v>11</v>
      </c>
      <c r="K177" s="209">
        <v>2</v>
      </c>
      <c r="L177" s="209">
        <v>3</v>
      </c>
      <c r="M177" s="209">
        <v>0</v>
      </c>
      <c r="N177" s="209">
        <v>2</v>
      </c>
    </row>
    <row r="178" spans="1:14" s="212" customFormat="1" x14ac:dyDescent="0.25">
      <c r="A178" s="202" t="s">
        <v>361</v>
      </c>
      <c r="B178" s="208" t="s">
        <v>732</v>
      </c>
      <c r="C178" s="178">
        <f t="shared" ref="C178:N178" si="31">C179+C194</f>
        <v>187</v>
      </c>
      <c r="D178" s="178">
        <f t="shared" si="31"/>
        <v>183</v>
      </c>
      <c r="E178" s="178">
        <f t="shared" si="31"/>
        <v>0</v>
      </c>
      <c r="F178" s="178">
        <f t="shared" si="31"/>
        <v>234</v>
      </c>
      <c r="G178" s="178">
        <f t="shared" si="31"/>
        <v>183</v>
      </c>
      <c r="H178" s="178">
        <f t="shared" si="31"/>
        <v>148</v>
      </c>
      <c r="I178" s="178">
        <f t="shared" si="31"/>
        <v>0</v>
      </c>
      <c r="J178" s="178">
        <f t="shared" si="31"/>
        <v>193</v>
      </c>
      <c r="K178" s="178">
        <f t="shared" si="31"/>
        <v>25</v>
      </c>
      <c r="L178" s="178">
        <f t="shared" si="31"/>
        <v>9</v>
      </c>
      <c r="M178" s="178">
        <f t="shared" si="31"/>
        <v>0</v>
      </c>
      <c r="N178" s="178">
        <f t="shared" si="31"/>
        <v>22</v>
      </c>
    </row>
    <row r="179" spans="1:14" s="212" customFormat="1" x14ac:dyDescent="0.25">
      <c r="A179" s="207">
        <v>1</v>
      </c>
      <c r="B179" s="208" t="s">
        <v>750</v>
      </c>
      <c r="C179" s="178">
        <f>SUM(C180:C193)</f>
        <v>154</v>
      </c>
      <c r="D179" s="178">
        <f t="shared" ref="D179:N179" si="32">SUM(D180:D193)</f>
        <v>152</v>
      </c>
      <c r="E179" s="178">
        <f t="shared" si="32"/>
        <v>0</v>
      </c>
      <c r="F179" s="178">
        <f t="shared" si="32"/>
        <v>194</v>
      </c>
      <c r="G179" s="178">
        <f t="shared" si="32"/>
        <v>151</v>
      </c>
      <c r="H179" s="178">
        <f t="shared" si="32"/>
        <v>121</v>
      </c>
      <c r="I179" s="178">
        <f t="shared" si="32"/>
        <v>0</v>
      </c>
      <c r="J179" s="178">
        <f t="shared" si="32"/>
        <v>161</v>
      </c>
      <c r="K179" s="178">
        <f t="shared" si="32"/>
        <v>23</v>
      </c>
      <c r="L179" s="178">
        <f t="shared" si="32"/>
        <v>6</v>
      </c>
      <c r="M179" s="178">
        <f t="shared" si="32"/>
        <v>0</v>
      </c>
      <c r="N179" s="178">
        <f t="shared" si="32"/>
        <v>19</v>
      </c>
    </row>
    <row r="180" spans="1:14" s="206" customFormat="1" ht="17.25" x14ac:dyDescent="0.3">
      <c r="A180" s="48" t="s">
        <v>213</v>
      </c>
      <c r="B180" s="210" t="s">
        <v>733</v>
      </c>
      <c r="C180" s="209">
        <v>11</v>
      </c>
      <c r="D180" s="209">
        <v>11</v>
      </c>
      <c r="E180" s="209">
        <v>0</v>
      </c>
      <c r="F180" s="209">
        <v>14</v>
      </c>
      <c r="G180" s="209">
        <v>11</v>
      </c>
      <c r="H180" s="209">
        <v>10</v>
      </c>
      <c r="I180" s="209">
        <v>0</v>
      </c>
      <c r="J180" s="209">
        <v>12</v>
      </c>
      <c r="K180" s="209">
        <v>1</v>
      </c>
      <c r="L180" s="209">
        <v>0</v>
      </c>
      <c r="M180" s="209">
        <v>0</v>
      </c>
      <c r="N180" s="209">
        <v>1</v>
      </c>
    </row>
    <row r="181" spans="1:14" s="206" customFormat="1" ht="17.25" x14ac:dyDescent="0.3">
      <c r="A181" s="48" t="s">
        <v>214</v>
      </c>
      <c r="B181" s="210" t="s">
        <v>734</v>
      </c>
      <c r="C181" s="209">
        <v>11</v>
      </c>
      <c r="D181" s="209">
        <v>11</v>
      </c>
      <c r="E181" s="209">
        <v>0</v>
      </c>
      <c r="F181" s="209">
        <v>14</v>
      </c>
      <c r="G181" s="209">
        <v>11</v>
      </c>
      <c r="H181" s="209">
        <v>6</v>
      </c>
      <c r="I181" s="209">
        <v>0</v>
      </c>
      <c r="J181" s="209">
        <v>13</v>
      </c>
      <c r="K181" s="209">
        <v>4</v>
      </c>
      <c r="L181" s="209">
        <v>0</v>
      </c>
      <c r="M181" s="209">
        <v>0</v>
      </c>
      <c r="N181" s="209">
        <v>0</v>
      </c>
    </row>
    <row r="182" spans="1:14" s="206" customFormat="1" ht="17.25" x14ac:dyDescent="0.3">
      <c r="A182" s="48" t="s">
        <v>215</v>
      </c>
      <c r="B182" s="210" t="s">
        <v>735</v>
      </c>
      <c r="C182" s="209">
        <v>11</v>
      </c>
      <c r="D182" s="209">
        <v>11</v>
      </c>
      <c r="E182" s="209">
        <v>0</v>
      </c>
      <c r="F182" s="209">
        <v>14</v>
      </c>
      <c r="G182" s="209">
        <v>11</v>
      </c>
      <c r="H182" s="209">
        <v>8</v>
      </c>
      <c r="I182" s="209">
        <v>0</v>
      </c>
      <c r="J182" s="209">
        <v>11</v>
      </c>
      <c r="K182" s="209">
        <v>1</v>
      </c>
      <c r="L182" s="209">
        <v>0</v>
      </c>
      <c r="M182" s="209">
        <v>0</v>
      </c>
      <c r="N182" s="209">
        <v>1</v>
      </c>
    </row>
    <row r="183" spans="1:14" s="206" customFormat="1" ht="17.25" x14ac:dyDescent="0.3">
      <c r="A183" s="48" t="s">
        <v>216</v>
      </c>
      <c r="B183" s="210" t="s">
        <v>736</v>
      </c>
      <c r="C183" s="209">
        <v>11</v>
      </c>
      <c r="D183" s="209">
        <v>11</v>
      </c>
      <c r="E183" s="209">
        <v>0</v>
      </c>
      <c r="F183" s="209">
        <v>14</v>
      </c>
      <c r="G183" s="209">
        <v>10</v>
      </c>
      <c r="H183" s="209">
        <v>9</v>
      </c>
      <c r="I183" s="209">
        <v>0</v>
      </c>
      <c r="J183" s="209">
        <v>10</v>
      </c>
      <c r="K183" s="209">
        <v>1</v>
      </c>
      <c r="L183" s="209">
        <v>1</v>
      </c>
      <c r="M183" s="209">
        <v>0</v>
      </c>
      <c r="N183" s="209">
        <v>0</v>
      </c>
    </row>
    <row r="184" spans="1:14" s="206" customFormat="1" ht="17.25" x14ac:dyDescent="0.3">
      <c r="A184" s="48" t="s">
        <v>217</v>
      </c>
      <c r="B184" s="210" t="s">
        <v>737</v>
      </c>
      <c r="C184" s="209">
        <v>11</v>
      </c>
      <c r="D184" s="209">
        <v>11</v>
      </c>
      <c r="E184" s="209">
        <v>0</v>
      </c>
      <c r="F184" s="209">
        <v>14</v>
      </c>
      <c r="G184" s="209">
        <v>9</v>
      </c>
      <c r="H184" s="209">
        <v>9</v>
      </c>
      <c r="I184" s="209">
        <v>0</v>
      </c>
      <c r="J184" s="209">
        <v>11</v>
      </c>
      <c r="K184" s="209">
        <v>1</v>
      </c>
      <c r="L184" s="209">
        <v>0</v>
      </c>
      <c r="M184" s="209">
        <v>0</v>
      </c>
      <c r="N184" s="209">
        <v>4</v>
      </c>
    </row>
    <row r="185" spans="1:14" s="206" customFormat="1" ht="17.25" x14ac:dyDescent="0.3">
      <c r="A185" s="48" t="s">
        <v>218</v>
      </c>
      <c r="B185" s="210" t="s">
        <v>738</v>
      </c>
      <c r="C185" s="209">
        <v>11</v>
      </c>
      <c r="D185" s="209">
        <v>11</v>
      </c>
      <c r="E185" s="209">
        <v>0</v>
      </c>
      <c r="F185" s="209">
        <v>14</v>
      </c>
      <c r="G185" s="209">
        <v>11</v>
      </c>
      <c r="H185" s="209">
        <v>8</v>
      </c>
      <c r="I185" s="209">
        <v>0</v>
      </c>
      <c r="J185" s="209">
        <v>12</v>
      </c>
      <c r="K185" s="209">
        <v>4</v>
      </c>
      <c r="L185" s="209">
        <v>0</v>
      </c>
      <c r="M185" s="209">
        <v>0</v>
      </c>
      <c r="N185" s="209">
        <v>2</v>
      </c>
    </row>
    <row r="186" spans="1:14" s="206" customFormat="1" ht="17.25" x14ac:dyDescent="0.3">
      <c r="A186" s="48" t="s">
        <v>219</v>
      </c>
      <c r="B186" s="210" t="s">
        <v>290</v>
      </c>
      <c r="C186" s="209">
        <v>11</v>
      </c>
      <c r="D186" s="209">
        <v>11</v>
      </c>
      <c r="E186" s="209">
        <v>0</v>
      </c>
      <c r="F186" s="209">
        <v>14</v>
      </c>
      <c r="G186" s="209">
        <v>11</v>
      </c>
      <c r="H186" s="209">
        <v>10</v>
      </c>
      <c r="I186" s="209">
        <v>0</v>
      </c>
      <c r="J186" s="209">
        <v>12</v>
      </c>
      <c r="K186" s="209">
        <v>1</v>
      </c>
      <c r="L186" s="209">
        <v>0</v>
      </c>
      <c r="M186" s="209">
        <v>0</v>
      </c>
      <c r="N186" s="209">
        <v>2</v>
      </c>
    </row>
    <row r="187" spans="1:14" s="206" customFormat="1" ht="17.25" x14ac:dyDescent="0.3">
      <c r="A187" s="48" t="s">
        <v>220</v>
      </c>
      <c r="B187" s="210" t="s">
        <v>739</v>
      </c>
      <c r="C187" s="209">
        <v>11</v>
      </c>
      <c r="D187" s="209">
        <v>11</v>
      </c>
      <c r="E187" s="209">
        <v>0</v>
      </c>
      <c r="F187" s="209">
        <v>14</v>
      </c>
      <c r="G187" s="209">
        <v>11</v>
      </c>
      <c r="H187" s="209">
        <v>7</v>
      </c>
      <c r="I187" s="209">
        <v>0</v>
      </c>
      <c r="J187" s="209">
        <v>11</v>
      </c>
      <c r="K187" s="209">
        <v>1</v>
      </c>
      <c r="L187" s="209">
        <v>1</v>
      </c>
      <c r="M187" s="209">
        <v>0</v>
      </c>
      <c r="N187" s="209">
        <v>0</v>
      </c>
    </row>
    <row r="188" spans="1:14" s="206" customFormat="1" ht="17.25" x14ac:dyDescent="0.3">
      <c r="A188" s="48" t="s">
        <v>221</v>
      </c>
      <c r="B188" s="210" t="s">
        <v>740</v>
      </c>
      <c r="C188" s="209">
        <v>11</v>
      </c>
      <c r="D188" s="209">
        <v>11</v>
      </c>
      <c r="E188" s="209">
        <v>0</v>
      </c>
      <c r="F188" s="209">
        <v>14</v>
      </c>
      <c r="G188" s="209">
        <v>11</v>
      </c>
      <c r="H188" s="209">
        <v>8</v>
      </c>
      <c r="I188" s="209">
        <v>0</v>
      </c>
      <c r="J188" s="209">
        <v>13</v>
      </c>
      <c r="K188" s="209">
        <v>2</v>
      </c>
      <c r="L188" s="209">
        <v>1</v>
      </c>
      <c r="M188" s="209">
        <v>0</v>
      </c>
      <c r="N188" s="209">
        <v>1</v>
      </c>
    </row>
    <row r="189" spans="1:14" s="206" customFormat="1" ht="17.25" x14ac:dyDescent="0.3">
      <c r="A189" s="48" t="s">
        <v>456</v>
      </c>
      <c r="B189" s="210" t="s">
        <v>741</v>
      </c>
      <c r="C189" s="209">
        <v>11</v>
      </c>
      <c r="D189" s="209">
        <v>11</v>
      </c>
      <c r="E189" s="209">
        <v>0</v>
      </c>
      <c r="F189" s="209">
        <v>14</v>
      </c>
      <c r="G189" s="209">
        <v>11</v>
      </c>
      <c r="H189" s="209">
        <v>9</v>
      </c>
      <c r="I189" s="209">
        <v>0</v>
      </c>
      <c r="J189" s="209">
        <v>11</v>
      </c>
      <c r="K189" s="209">
        <v>0</v>
      </c>
      <c r="L189" s="209">
        <v>0</v>
      </c>
      <c r="M189" s="209">
        <v>0</v>
      </c>
      <c r="N189" s="209">
        <v>2</v>
      </c>
    </row>
    <row r="190" spans="1:14" s="206" customFormat="1" ht="17.25" x14ac:dyDescent="0.3">
      <c r="A190" s="48" t="s">
        <v>457</v>
      </c>
      <c r="B190" s="210" t="s">
        <v>742</v>
      </c>
      <c r="C190" s="209">
        <v>11</v>
      </c>
      <c r="D190" s="209">
        <v>11</v>
      </c>
      <c r="E190" s="209">
        <v>0</v>
      </c>
      <c r="F190" s="209">
        <v>14</v>
      </c>
      <c r="G190" s="209">
        <v>11</v>
      </c>
      <c r="H190" s="209">
        <v>11</v>
      </c>
      <c r="I190" s="209">
        <v>0</v>
      </c>
      <c r="J190" s="209">
        <v>11</v>
      </c>
      <c r="K190" s="209">
        <v>2</v>
      </c>
      <c r="L190" s="209">
        <v>1</v>
      </c>
      <c r="M190" s="209">
        <v>0</v>
      </c>
      <c r="N190" s="209">
        <v>2</v>
      </c>
    </row>
    <row r="191" spans="1:14" s="206" customFormat="1" ht="17.25" x14ac:dyDescent="0.3">
      <c r="A191" s="48" t="s">
        <v>458</v>
      </c>
      <c r="B191" s="210" t="s">
        <v>745</v>
      </c>
      <c r="C191" s="209">
        <v>11</v>
      </c>
      <c r="D191" s="209">
        <v>11</v>
      </c>
      <c r="E191" s="209">
        <v>0</v>
      </c>
      <c r="F191" s="209">
        <v>14</v>
      </c>
      <c r="G191" s="209">
        <v>10</v>
      </c>
      <c r="H191" s="209">
        <v>8</v>
      </c>
      <c r="I191" s="209">
        <v>0</v>
      </c>
      <c r="J191" s="209">
        <v>11</v>
      </c>
      <c r="K191" s="209">
        <v>1</v>
      </c>
      <c r="L191" s="209">
        <v>2</v>
      </c>
      <c r="M191" s="209">
        <v>0</v>
      </c>
      <c r="N191" s="209">
        <v>0</v>
      </c>
    </row>
    <row r="192" spans="1:14" s="206" customFormat="1" ht="17.25" x14ac:dyDescent="0.3">
      <c r="A192" s="48" t="s">
        <v>459</v>
      </c>
      <c r="B192" s="210" t="s">
        <v>744</v>
      </c>
      <c r="C192" s="209">
        <v>11</v>
      </c>
      <c r="D192" s="209">
        <v>11</v>
      </c>
      <c r="E192" s="209">
        <v>0</v>
      </c>
      <c r="F192" s="209">
        <v>14</v>
      </c>
      <c r="G192" s="209">
        <v>11</v>
      </c>
      <c r="H192" s="209">
        <v>10</v>
      </c>
      <c r="I192" s="209">
        <v>0</v>
      </c>
      <c r="J192" s="209">
        <v>12</v>
      </c>
      <c r="K192" s="209">
        <v>2</v>
      </c>
      <c r="L192" s="209">
        <v>0</v>
      </c>
      <c r="M192" s="209">
        <v>0</v>
      </c>
      <c r="N192" s="209">
        <v>2</v>
      </c>
    </row>
    <row r="193" spans="1:14" s="206" customFormat="1" ht="17.25" x14ac:dyDescent="0.3">
      <c r="A193" s="48" t="s">
        <v>460</v>
      </c>
      <c r="B193" s="210" t="s">
        <v>743</v>
      </c>
      <c r="C193" s="209">
        <v>11</v>
      </c>
      <c r="D193" s="209">
        <v>9</v>
      </c>
      <c r="E193" s="209">
        <v>0</v>
      </c>
      <c r="F193" s="209">
        <v>12</v>
      </c>
      <c r="G193" s="209">
        <v>12</v>
      </c>
      <c r="H193" s="209">
        <v>8</v>
      </c>
      <c r="I193" s="209">
        <v>0</v>
      </c>
      <c r="J193" s="209">
        <v>11</v>
      </c>
      <c r="K193" s="209">
        <v>2</v>
      </c>
      <c r="L193" s="209">
        <v>0</v>
      </c>
      <c r="M193" s="209">
        <v>0</v>
      </c>
      <c r="N193" s="209">
        <v>2</v>
      </c>
    </row>
    <row r="194" spans="1:14" s="212" customFormat="1" x14ac:dyDescent="0.25">
      <c r="A194" s="207">
        <v>2</v>
      </c>
      <c r="B194" s="208" t="s">
        <v>589</v>
      </c>
      <c r="C194" s="213">
        <f>SUM(C195:C197)</f>
        <v>33</v>
      </c>
      <c r="D194" s="213">
        <f t="shared" ref="D194:N194" si="33">SUM(D195:D197)</f>
        <v>31</v>
      </c>
      <c r="E194" s="213">
        <f t="shared" si="33"/>
        <v>0</v>
      </c>
      <c r="F194" s="213">
        <f t="shared" si="33"/>
        <v>40</v>
      </c>
      <c r="G194" s="213">
        <f t="shared" si="33"/>
        <v>32</v>
      </c>
      <c r="H194" s="213">
        <f t="shared" si="33"/>
        <v>27</v>
      </c>
      <c r="I194" s="213">
        <f t="shared" si="33"/>
        <v>0</v>
      </c>
      <c r="J194" s="213">
        <f t="shared" si="33"/>
        <v>32</v>
      </c>
      <c r="K194" s="213">
        <f t="shared" si="33"/>
        <v>2</v>
      </c>
      <c r="L194" s="213">
        <f t="shared" si="33"/>
        <v>3</v>
      </c>
      <c r="M194" s="213">
        <f t="shared" si="33"/>
        <v>0</v>
      </c>
      <c r="N194" s="213">
        <f t="shared" si="33"/>
        <v>3</v>
      </c>
    </row>
    <row r="195" spans="1:14" s="206" customFormat="1" ht="17.25" x14ac:dyDescent="0.3">
      <c r="A195" s="48" t="s">
        <v>225</v>
      </c>
      <c r="B195" s="210" t="s">
        <v>746</v>
      </c>
      <c r="C195" s="209">
        <v>11</v>
      </c>
      <c r="D195" s="209">
        <v>11</v>
      </c>
      <c r="E195" s="209">
        <v>0</v>
      </c>
      <c r="F195" s="209">
        <v>14</v>
      </c>
      <c r="G195" s="209">
        <v>11</v>
      </c>
      <c r="H195" s="209">
        <v>10</v>
      </c>
      <c r="I195" s="209">
        <v>0</v>
      </c>
      <c r="J195" s="209">
        <v>12</v>
      </c>
      <c r="K195" s="209">
        <v>0</v>
      </c>
      <c r="L195" s="209">
        <v>1</v>
      </c>
      <c r="M195" s="209">
        <v>0</v>
      </c>
      <c r="N195" s="209">
        <v>1</v>
      </c>
    </row>
    <row r="196" spans="1:14" s="206" customFormat="1" ht="17.25" x14ac:dyDescent="0.3">
      <c r="A196" s="48" t="s">
        <v>222</v>
      </c>
      <c r="B196" s="210" t="s">
        <v>844</v>
      </c>
      <c r="C196" s="209">
        <v>11</v>
      </c>
      <c r="D196" s="209">
        <v>11</v>
      </c>
      <c r="E196" s="209">
        <v>0</v>
      </c>
      <c r="F196" s="209">
        <v>14</v>
      </c>
      <c r="G196" s="209">
        <v>11</v>
      </c>
      <c r="H196" s="209">
        <v>9</v>
      </c>
      <c r="I196" s="209">
        <v>0</v>
      </c>
      <c r="J196" s="209">
        <v>11</v>
      </c>
      <c r="K196" s="209">
        <v>2</v>
      </c>
      <c r="L196" s="209">
        <v>1</v>
      </c>
      <c r="M196" s="209">
        <v>0</v>
      </c>
      <c r="N196" s="209">
        <v>1</v>
      </c>
    </row>
    <row r="197" spans="1:14" s="206" customFormat="1" ht="17.25" x14ac:dyDescent="0.3">
      <c r="A197" s="48" t="s">
        <v>447</v>
      </c>
      <c r="B197" s="210" t="s">
        <v>747</v>
      </c>
      <c r="C197" s="209">
        <v>11</v>
      </c>
      <c r="D197" s="209">
        <v>9</v>
      </c>
      <c r="E197" s="209">
        <v>0</v>
      </c>
      <c r="F197" s="209">
        <v>12</v>
      </c>
      <c r="G197" s="209">
        <v>10</v>
      </c>
      <c r="H197" s="209">
        <v>8</v>
      </c>
      <c r="I197" s="209">
        <v>0</v>
      </c>
      <c r="J197" s="209">
        <v>9</v>
      </c>
      <c r="K197" s="209">
        <v>0</v>
      </c>
      <c r="L197" s="209">
        <v>1</v>
      </c>
      <c r="M197" s="209">
        <v>0</v>
      </c>
      <c r="N197" s="209">
        <v>1</v>
      </c>
    </row>
    <row r="198" spans="1:14" s="206" customFormat="1" ht="148.5" x14ac:dyDescent="0.3">
      <c r="A198" s="202" t="s">
        <v>562</v>
      </c>
      <c r="B198" s="214" t="s">
        <v>857</v>
      </c>
      <c r="C198" s="204">
        <f>C199</f>
        <v>637</v>
      </c>
      <c r="D198" s="204">
        <f>D199</f>
        <v>1197</v>
      </c>
      <c r="E198" s="204">
        <f t="shared" ref="E198:M198" si="34">SUM(E200:E210)</f>
        <v>775</v>
      </c>
      <c r="F198" s="204">
        <f t="shared" si="34"/>
        <v>0</v>
      </c>
      <c r="G198" s="204">
        <f t="shared" si="34"/>
        <v>279</v>
      </c>
      <c r="H198" s="204">
        <f t="shared" si="34"/>
        <v>1427</v>
      </c>
      <c r="I198" s="204">
        <f t="shared" si="34"/>
        <v>855</v>
      </c>
      <c r="J198" s="204">
        <f t="shared" si="34"/>
        <v>0</v>
      </c>
      <c r="K198" s="204">
        <f t="shared" si="34"/>
        <v>84</v>
      </c>
      <c r="L198" s="204">
        <f t="shared" si="34"/>
        <v>224</v>
      </c>
      <c r="M198" s="204">
        <f t="shared" si="34"/>
        <v>116</v>
      </c>
      <c r="N198" s="204">
        <f>SUM(N200:N210)</f>
        <v>0</v>
      </c>
    </row>
    <row r="199" spans="1:14" s="206" customFormat="1" ht="33" x14ac:dyDescent="0.3">
      <c r="A199" s="202"/>
      <c r="B199" s="215" t="s">
        <v>845</v>
      </c>
      <c r="C199" s="204">
        <f>SUM(C200:C210)</f>
        <v>637</v>
      </c>
      <c r="D199" s="204">
        <f>SUM(D200:D210)</f>
        <v>1197</v>
      </c>
      <c r="E199" s="204">
        <f t="shared" ref="E199:N199" si="35">SUM(E200:E210)</f>
        <v>775</v>
      </c>
      <c r="F199" s="204">
        <f t="shared" si="35"/>
        <v>0</v>
      </c>
      <c r="G199" s="204">
        <f t="shared" si="35"/>
        <v>279</v>
      </c>
      <c r="H199" s="204">
        <f t="shared" si="35"/>
        <v>1427</v>
      </c>
      <c r="I199" s="204">
        <f t="shared" si="35"/>
        <v>855</v>
      </c>
      <c r="J199" s="204">
        <f t="shared" si="35"/>
        <v>0</v>
      </c>
      <c r="K199" s="204">
        <f t="shared" si="35"/>
        <v>84</v>
      </c>
      <c r="L199" s="204">
        <f t="shared" si="35"/>
        <v>224</v>
      </c>
      <c r="M199" s="204">
        <f t="shared" si="35"/>
        <v>116</v>
      </c>
      <c r="N199" s="204">
        <f t="shared" si="35"/>
        <v>0</v>
      </c>
    </row>
    <row r="200" spans="1:14" s="206" customFormat="1" ht="17.25" x14ac:dyDescent="0.3">
      <c r="A200" s="48" t="s">
        <v>6</v>
      </c>
      <c r="B200" s="98" t="s">
        <v>846</v>
      </c>
      <c r="C200" s="209">
        <v>59</v>
      </c>
      <c r="D200" s="209">
        <v>121</v>
      </c>
      <c r="E200" s="209">
        <v>71</v>
      </c>
      <c r="F200" s="209">
        <v>0</v>
      </c>
      <c r="G200" s="209">
        <v>24</v>
      </c>
      <c r="H200" s="209">
        <v>137</v>
      </c>
      <c r="I200" s="209">
        <v>78</v>
      </c>
      <c r="J200" s="209"/>
      <c r="K200" s="209">
        <v>10</v>
      </c>
      <c r="L200" s="209">
        <v>20</v>
      </c>
      <c r="M200" s="209">
        <v>16</v>
      </c>
      <c r="N200" s="209"/>
    </row>
    <row r="201" spans="1:14" s="206" customFormat="1" ht="17.25" x14ac:dyDescent="0.3">
      <c r="A201" s="48" t="s">
        <v>7</v>
      </c>
      <c r="B201" s="98" t="s">
        <v>847</v>
      </c>
      <c r="C201" s="209">
        <v>58</v>
      </c>
      <c r="D201" s="209">
        <v>106</v>
      </c>
      <c r="E201" s="209">
        <v>56</v>
      </c>
      <c r="F201" s="209">
        <v>0</v>
      </c>
      <c r="G201" s="209">
        <v>29</v>
      </c>
      <c r="H201" s="209">
        <v>117</v>
      </c>
      <c r="I201" s="209">
        <v>81</v>
      </c>
      <c r="J201" s="209"/>
      <c r="K201" s="209">
        <v>10</v>
      </c>
      <c r="L201" s="209">
        <v>16</v>
      </c>
      <c r="M201" s="209">
        <v>7</v>
      </c>
      <c r="N201" s="209"/>
    </row>
    <row r="202" spans="1:14" s="206" customFormat="1" ht="17.25" x14ac:dyDescent="0.3">
      <c r="A202" s="48" t="s">
        <v>8</v>
      </c>
      <c r="B202" s="98" t="s">
        <v>848</v>
      </c>
      <c r="C202" s="209">
        <v>56</v>
      </c>
      <c r="D202" s="209">
        <v>106</v>
      </c>
      <c r="E202" s="209">
        <v>62</v>
      </c>
      <c r="F202" s="209">
        <v>0</v>
      </c>
      <c r="G202" s="209">
        <v>22</v>
      </c>
      <c r="H202" s="209">
        <v>124</v>
      </c>
      <c r="I202" s="209">
        <v>72</v>
      </c>
      <c r="J202" s="209"/>
      <c r="K202" s="209">
        <v>9</v>
      </c>
      <c r="L202" s="209">
        <v>22</v>
      </c>
      <c r="M202" s="209">
        <v>14</v>
      </c>
      <c r="N202" s="209"/>
    </row>
    <row r="203" spans="1:14" s="206" customFormat="1" ht="17.25" x14ac:dyDescent="0.3">
      <c r="A203" s="48" t="s">
        <v>81</v>
      </c>
      <c r="B203" s="98" t="s">
        <v>849</v>
      </c>
      <c r="C203" s="209">
        <v>58</v>
      </c>
      <c r="D203" s="209">
        <v>105</v>
      </c>
      <c r="E203" s="209">
        <v>99</v>
      </c>
      <c r="F203" s="209">
        <v>0</v>
      </c>
      <c r="G203" s="209">
        <v>27</v>
      </c>
      <c r="H203" s="209">
        <v>125</v>
      </c>
      <c r="I203" s="209">
        <v>63</v>
      </c>
      <c r="J203" s="209"/>
      <c r="K203" s="209">
        <v>7</v>
      </c>
      <c r="L203" s="209">
        <v>21</v>
      </c>
      <c r="M203" s="209">
        <v>20</v>
      </c>
      <c r="N203" s="209"/>
    </row>
    <row r="204" spans="1:14" s="206" customFormat="1" ht="17.25" x14ac:dyDescent="0.3">
      <c r="A204" s="48" t="s">
        <v>138</v>
      </c>
      <c r="B204" s="98" t="s">
        <v>850</v>
      </c>
      <c r="C204" s="209">
        <v>56</v>
      </c>
      <c r="D204" s="209">
        <v>104</v>
      </c>
      <c r="E204" s="209">
        <v>75</v>
      </c>
      <c r="F204" s="209">
        <v>0</v>
      </c>
      <c r="G204" s="209">
        <v>25</v>
      </c>
      <c r="H204" s="209">
        <v>129</v>
      </c>
      <c r="I204" s="209">
        <v>88</v>
      </c>
      <c r="J204" s="209"/>
      <c r="K204" s="209">
        <v>6</v>
      </c>
      <c r="L204" s="209">
        <v>21</v>
      </c>
      <c r="M204" s="209">
        <v>8</v>
      </c>
      <c r="N204" s="209"/>
    </row>
    <row r="205" spans="1:14" s="206" customFormat="1" ht="17.25" x14ac:dyDescent="0.3">
      <c r="A205" s="48" t="s">
        <v>138</v>
      </c>
      <c r="B205" s="98" t="s">
        <v>851</v>
      </c>
      <c r="C205" s="209">
        <v>56</v>
      </c>
      <c r="D205" s="209">
        <v>106</v>
      </c>
      <c r="E205" s="209">
        <v>45</v>
      </c>
      <c r="F205" s="209">
        <v>0</v>
      </c>
      <c r="G205" s="209">
        <v>29</v>
      </c>
      <c r="H205" s="209">
        <v>122</v>
      </c>
      <c r="I205" s="209">
        <v>48</v>
      </c>
      <c r="J205" s="209"/>
      <c r="K205" s="209">
        <v>7</v>
      </c>
      <c r="L205" s="209">
        <v>17</v>
      </c>
      <c r="M205" s="209">
        <v>6</v>
      </c>
      <c r="N205" s="209"/>
    </row>
    <row r="206" spans="1:14" s="206" customFormat="1" ht="17.25" x14ac:dyDescent="0.3">
      <c r="A206" s="48" t="s">
        <v>121</v>
      </c>
      <c r="B206" s="98" t="s">
        <v>852</v>
      </c>
      <c r="C206" s="209">
        <v>60</v>
      </c>
      <c r="D206" s="209">
        <v>110</v>
      </c>
      <c r="E206" s="209">
        <v>97</v>
      </c>
      <c r="F206" s="209">
        <v>0</v>
      </c>
      <c r="G206" s="209">
        <v>34</v>
      </c>
      <c r="H206" s="209">
        <v>127</v>
      </c>
      <c r="I206" s="209">
        <v>106</v>
      </c>
      <c r="J206" s="209"/>
      <c r="K206" s="209">
        <v>10</v>
      </c>
      <c r="L206" s="209">
        <v>22</v>
      </c>
      <c r="M206" s="209">
        <v>13</v>
      </c>
      <c r="N206" s="209"/>
    </row>
    <row r="207" spans="1:14" s="206" customFormat="1" ht="17.25" x14ac:dyDescent="0.3">
      <c r="A207" s="48" t="s">
        <v>137</v>
      </c>
      <c r="B207" s="98" t="s">
        <v>853</v>
      </c>
      <c r="C207" s="209">
        <v>56</v>
      </c>
      <c r="D207" s="209">
        <v>115</v>
      </c>
      <c r="E207" s="209">
        <v>56</v>
      </c>
      <c r="F207" s="209">
        <v>0</v>
      </c>
      <c r="G207" s="209">
        <v>24</v>
      </c>
      <c r="H207" s="209">
        <v>130</v>
      </c>
      <c r="I207" s="209">
        <v>79</v>
      </c>
      <c r="J207" s="209"/>
      <c r="K207" s="209">
        <v>3</v>
      </c>
      <c r="L207" s="209">
        <v>19</v>
      </c>
      <c r="M207" s="209">
        <v>9</v>
      </c>
      <c r="N207" s="209"/>
    </row>
    <row r="208" spans="1:14" s="206" customFormat="1" ht="17.25" x14ac:dyDescent="0.3">
      <c r="A208" s="48" t="s">
        <v>183</v>
      </c>
      <c r="B208" s="98" t="s">
        <v>854</v>
      </c>
      <c r="C208" s="209">
        <v>61</v>
      </c>
      <c r="D208" s="209">
        <v>110</v>
      </c>
      <c r="E208" s="209">
        <v>75</v>
      </c>
      <c r="F208" s="209">
        <v>0</v>
      </c>
      <c r="G208" s="209">
        <v>20</v>
      </c>
      <c r="H208" s="209">
        <v>132</v>
      </c>
      <c r="I208" s="209">
        <v>94</v>
      </c>
      <c r="J208" s="209"/>
      <c r="K208" s="209">
        <v>6</v>
      </c>
      <c r="L208" s="209">
        <v>21</v>
      </c>
      <c r="M208" s="209">
        <v>15</v>
      </c>
      <c r="N208" s="209"/>
    </row>
    <row r="209" spans="1:14" s="206" customFormat="1" ht="17.25" x14ac:dyDescent="0.3">
      <c r="A209" s="48" t="s">
        <v>251</v>
      </c>
      <c r="B209" s="98" t="s">
        <v>855</v>
      </c>
      <c r="C209" s="209">
        <v>58</v>
      </c>
      <c r="D209" s="209">
        <v>109</v>
      </c>
      <c r="E209" s="209">
        <v>79</v>
      </c>
      <c r="F209" s="209">
        <v>0</v>
      </c>
      <c r="G209" s="209">
        <v>25</v>
      </c>
      <c r="H209" s="209">
        <v>127</v>
      </c>
      <c r="I209" s="209">
        <v>77</v>
      </c>
      <c r="J209" s="209"/>
      <c r="K209" s="209">
        <v>11</v>
      </c>
      <c r="L209" s="209">
        <v>25</v>
      </c>
      <c r="M209" s="209">
        <v>7</v>
      </c>
      <c r="N209" s="209"/>
    </row>
    <row r="210" spans="1:14" s="206" customFormat="1" ht="17.25" x14ac:dyDescent="0.3">
      <c r="A210" s="48" t="s">
        <v>361</v>
      </c>
      <c r="B210" s="98" t="s">
        <v>856</v>
      </c>
      <c r="C210" s="209">
        <v>59</v>
      </c>
      <c r="D210" s="209">
        <v>105</v>
      </c>
      <c r="E210" s="209">
        <v>60</v>
      </c>
      <c r="F210" s="209">
        <v>0</v>
      </c>
      <c r="G210" s="209">
        <v>20</v>
      </c>
      <c r="H210" s="209">
        <v>157</v>
      </c>
      <c r="I210" s="209">
        <v>69</v>
      </c>
      <c r="J210" s="209"/>
      <c r="K210" s="209">
        <v>5</v>
      </c>
      <c r="L210" s="209">
        <v>20</v>
      </c>
      <c r="M210" s="209">
        <v>1</v>
      </c>
      <c r="N210" s="209"/>
    </row>
    <row r="211" spans="1:14" s="206" customFormat="1" ht="17.25" x14ac:dyDescent="0.3">
      <c r="A211" s="202" t="s">
        <v>563</v>
      </c>
      <c r="B211" s="214" t="s">
        <v>564</v>
      </c>
      <c r="C211" s="204">
        <f>C198+C9</f>
        <v>2342</v>
      </c>
      <c r="D211" s="204">
        <f t="shared" ref="D211:N211" si="36">D198+D9</f>
        <v>2889</v>
      </c>
      <c r="E211" s="204">
        <f t="shared" si="36"/>
        <v>775</v>
      </c>
      <c r="F211" s="204">
        <f t="shared" si="36"/>
        <v>2130</v>
      </c>
      <c r="G211" s="204">
        <f t="shared" si="36"/>
        <v>1921</v>
      </c>
      <c r="H211" s="204">
        <f t="shared" si="36"/>
        <v>2940</v>
      </c>
      <c r="I211" s="204">
        <f t="shared" si="36"/>
        <v>855</v>
      </c>
      <c r="J211" s="204">
        <f t="shared" si="36"/>
        <v>2490</v>
      </c>
      <c r="K211" s="204">
        <f t="shared" si="36"/>
        <v>344</v>
      </c>
      <c r="L211" s="204">
        <f t="shared" si="36"/>
        <v>420</v>
      </c>
      <c r="M211" s="204">
        <f t="shared" si="36"/>
        <v>116</v>
      </c>
      <c r="N211" s="204">
        <f t="shared" si="36"/>
        <v>231</v>
      </c>
    </row>
    <row r="212" spans="1:14" ht="21" customHeight="1" x14ac:dyDescent="0.25">
      <c r="A212" s="19"/>
      <c r="B212" s="3" t="s">
        <v>413</v>
      </c>
      <c r="C212" s="4"/>
      <c r="D212" s="4"/>
      <c r="E212" s="4"/>
      <c r="F212" s="4"/>
      <c r="G212" s="4"/>
      <c r="H212" s="4"/>
      <c r="I212" s="4"/>
      <c r="J212" s="4"/>
      <c r="K212" s="4"/>
      <c r="L212" s="4"/>
      <c r="M212" s="4"/>
      <c r="N212" s="4"/>
    </row>
    <row r="213" spans="1:14" ht="21" customHeight="1" x14ac:dyDescent="0.25">
      <c r="A213" s="78" t="s">
        <v>549</v>
      </c>
      <c r="B213" s="82" t="s">
        <v>477</v>
      </c>
      <c r="C213" s="80">
        <f>C214+C226+C236+C250+C255+C261+C272+C289+C303+C316+C328+C342+C349+C360+C374</f>
        <v>1574</v>
      </c>
      <c r="D213" s="80">
        <f t="shared" ref="D213:N213" si="37">D214+D226+D236+D250+D255+D261+D272+D289+D303+D316+D328+D342+D349+D360+D374</f>
        <v>1851</v>
      </c>
      <c r="E213" s="80">
        <f t="shared" si="37"/>
        <v>0</v>
      </c>
      <c r="F213" s="80">
        <f t="shared" si="37"/>
        <v>2264</v>
      </c>
      <c r="G213" s="80">
        <f t="shared" si="37"/>
        <v>1528</v>
      </c>
      <c r="H213" s="80">
        <f t="shared" si="37"/>
        <v>1450</v>
      </c>
      <c r="I213" s="80">
        <f t="shared" si="37"/>
        <v>0</v>
      </c>
      <c r="J213" s="80">
        <f t="shared" si="37"/>
        <v>1690</v>
      </c>
      <c r="K213" s="80">
        <f t="shared" si="37"/>
        <v>0</v>
      </c>
      <c r="L213" s="80">
        <f t="shared" si="37"/>
        <v>0</v>
      </c>
      <c r="M213" s="80">
        <f t="shared" si="37"/>
        <v>0</v>
      </c>
      <c r="N213" s="80">
        <f t="shared" si="37"/>
        <v>1690</v>
      </c>
    </row>
    <row r="214" spans="1:14" ht="21" customHeight="1" x14ac:dyDescent="0.25">
      <c r="A214" s="75" t="s">
        <v>6</v>
      </c>
      <c r="B214" s="76" t="s">
        <v>468</v>
      </c>
      <c r="C214" s="77">
        <f t="shared" ref="C214:F214" si="38">C215+C223</f>
        <v>99</v>
      </c>
      <c r="D214" s="77">
        <f t="shared" si="38"/>
        <v>133</v>
      </c>
      <c r="E214" s="77">
        <f t="shared" si="38"/>
        <v>0</v>
      </c>
      <c r="F214" s="77">
        <f t="shared" si="38"/>
        <v>158</v>
      </c>
      <c r="G214" s="77">
        <f>G215+G223</f>
        <v>92</v>
      </c>
      <c r="H214" s="77">
        <f t="shared" ref="H214:N214" si="39">H215+H223</f>
        <v>95</v>
      </c>
      <c r="I214" s="77">
        <f t="shared" si="39"/>
        <v>0</v>
      </c>
      <c r="J214" s="77">
        <f t="shared" si="39"/>
        <v>101</v>
      </c>
      <c r="K214" s="77">
        <f t="shared" si="39"/>
        <v>0</v>
      </c>
      <c r="L214" s="77">
        <f t="shared" si="39"/>
        <v>0</v>
      </c>
      <c r="M214" s="77">
        <f t="shared" si="39"/>
        <v>0</v>
      </c>
      <c r="N214" s="77">
        <f t="shared" si="39"/>
        <v>101</v>
      </c>
    </row>
    <row r="215" spans="1:14" ht="21" customHeight="1" x14ac:dyDescent="0.25">
      <c r="A215" s="3">
        <v>1</v>
      </c>
      <c r="B215" s="69" t="s">
        <v>444</v>
      </c>
      <c r="C215" s="13">
        <f>SUM(C216:C222)</f>
        <v>77</v>
      </c>
      <c r="D215" s="13">
        <f t="shared" ref="D215:F215" si="40">SUM(D216:D222)</f>
        <v>98</v>
      </c>
      <c r="E215" s="13">
        <f t="shared" si="40"/>
        <v>0</v>
      </c>
      <c r="F215" s="13">
        <f t="shared" si="40"/>
        <v>119</v>
      </c>
      <c r="G215" s="13">
        <f>SUM(G216:G222)</f>
        <v>70</v>
      </c>
      <c r="H215" s="13">
        <f t="shared" ref="H215:N215" si="41">SUM(H216:H222)</f>
        <v>70</v>
      </c>
      <c r="I215" s="13">
        <f t="shared" si="41"/>
        <v>0</v>
      </c>
      <c r="J215" s="13">
        <f t="shared" si="41"/>
        <v>77</v>
      </c>
      <c r="K215" s="13">
        <f t="shared" si="41"/>
        <v>0</v>
      </c>
      <c r="L215" s="13">
        <f t="shared" si="41"/>
        <v>0</v>
      </c>
      <c r="M215" s="13">
        <f t="shared" si="41"/>
        <v>0</v>
      </c>
      <c r="N215" s="13">
        <f t="shared" si="41"/>
        <v>77</v>
      </c>
    </row>
    <row r="216" spans="1:14" ht="21" customHeight="1" x14ac:dyDescent="0.25">
      <c r="A216" s="4" t="s">
        <v>213</v>
      </c>
      <c r="B216" s="68" t="s">
        <v>259</v>
      </c>
      <c r="C216" s="10">
        <v>11</v>
      </c>
      <c r="D216" s="10">
        <v>14</v>
      </c>
      <c r="E216" s="10"/>
      <c r="F216" s="10">
        <v>17</v>
      </c>
      <c r="G216" s="10">
        <v>11</v>
      </c>
      <c r="H216" s="10">
        <v>10</v>
      </c>
      <c r="I216" s="10"/>
      <c r="J216" s="10">
        <v>12</v>
      </c>
      <c r="K216" s="10"/>
      <c r="L216" s="10"/>
      <c r="M216" s="10"/>
      <c r="N216" s="10">
        <v>12</v>
      </c>
    </row>
    <row r="217" spans="1:14" ht="21" customHeight="1" x14ac:dyDescent="0.25">
      <c r="A217" s="4" t="s">
        <v>214</v>
      </c>
      <c r="B217" s="68" t="s">
        <v>258</v>
      </c>
      <c r="C217" s="10">
        <v>11</v>
      </c>
      <c r="D217" s="10">
        <v>15</v>
      </c>
      <c r="E217" s="10"/>
      <c r="F217" s="10">
        <v>18</v>
      </c>
      <c r="G217" s="10">
        <v>10</v>
      </c>
      <c r="H217" s="10">
        <v>10</v>
      </c>
      <c r="I217" s="10"/>
      <c r="J217" s="10">
        <v>12</v>
      </c>
      <c r="K217" s="10"/>
      <c r="L217" s="10"/>
      <c r="M217" s="10"/>
      <c r="N217" s="10">
        <v>12</v>
      </c>
    </row>
    <row r="218" spans="1:14" ht="21" customHeight="1" x14ac:dyDescent="0.25">
      <c r="A218" s="4" t="s">
        <v>215</v>
      </c>
      <c r="B218" s="68" t="s">
        <v>260</v>
      </c>
      <c r="C218" s="10">
        <v>11</v>
      </c>
      <c r="D218" s="10">
        <v>15</v>
      </c>
      <c r="E218" s="10"/>
      <c r="F218" s="10">
        <v>18</v>
      </c>
      <c r="G218" s="10">
        <v>9</v>
      </c>
      <c r="H218" s="10">
        <v>10</v>
      </c>
      <c r="I218" s="10"/>
      <c r="J218" s="10">
        <v>10</v>
      </c>
      <c r="K218" s="10"/>
      <c r="L218" s="10"/>
      <c r="M218" s="10"/>
      <c r="N218" s="10">
        <v>10</v>
      </c>
    </row>
    <row r="219" spans="1:14" ht="21" customHeight="1" x14ac:dyDescent="0.25">
      <c r="A219" s="4" t="s">
        <v>216</v>
      </c>
      <c r="B219" s="68" t="s">
        <v>263</v>
      </c>
      <c r="C219" s="10">
        <v>11</v>
      </c>
      <c r="D219" s="10">
        <v>14</v>
      </c>
      <c r="E219" s="10"/>
      <c r="F219" s="10">
        <v>17</v>
      </c>
      <c r="G219" s="10">
        <v>9</v>
      </c>
      <c r="H219" s="10">
        <v>11</v>
      </c>
      <c r="I219" s="10"/>
      <c r="J219" s="10">
        <v>11</v>
      </c>
      <c r="K219" s="10"/>
      <c r="L219" s="10"/>
      <c r="M219" s="10"/>
      <c r="N219" s="10">
        <v>11</v>
      </c>
    </row>
    <row r="220" spans="1:14" ht="21" customHeight="1" x14ac:dyDescent="0.25">
      <c r="A220" s="4" t="s">
        <v>217</v>
      </c>
      <c r="B220" s="68" t="s">
        <v>262</v>
      </c>
      <c r="C220" s="10">
        <v>11</v>
      </c>
      <c r="D220" s="10">
        <v>15</v>
      </c>
      <c r="E220" s="10"/>
      <c r="F220" s="10">
        <v>18</v>
      </c>
      <c r="G220" s="10">
        <v>11</v>
      </c>
      <c r="H220" s="10">
        <v>9</v>
      </c>
      <c r="I220" s="10"/>
      <c r="J220" s="10">
        <v>11</v>
      </c>
      <c r="K220" s="13"/>
      <c r="L220" s="13"/>
      <c r="M220" s="13"/>
      <c r="N220" s="10">
        <v>11</v>
      </c>
    </row>
    <row r="221" spans="1:14" ht="21" customHeight="1" x14ac:dyDescent="0.25">
      <c r="A221" s="4" t="s">
        <v>218</v>
      </c>
      <c r="B221" s="68" t="s">
        <v>261</v>
      </c>
      <c r="C221" s="10">
        <v>11</v>
      </c>
      <c r="D221" s="10">
        <v>14</v>
      </c>
      <c r="E221" s="10"/>
      <c r="F221" s="10">
        <v>17</v>
      </c>
      <c r="G221" s="10">
        <v>10</v>
      </c>
      <c r="H221" s="10">
        <v>9</v>
      </c>
      <c r="I221" s="10"/>
      <c r="J221" s="10">
        <v>9</v>
      </c>
      <c r="K221" s="10"/>
      <c r="L221" s="10"/>
      <c r="M221" s="10"/>
      <c r="N221" s="10">
        <v>9</v>
      </c>
    </row>
    <row r="222" spans="1:14" ht="21" customHeight="1" x14ac:dyDescent="0.25">
      <c r="A222" s="4" t="s">
        <v>219</v>
      </c>
      <c r="B222" s="68" t="s">
        <v>254</v>
      </c>
      <c r="C222" s="10">
        <v>11</v>
      </c>
      <c r="D222" s="10">
        <v>11</v>
      </c>
      <c r="E222" s="10"/>
      <c r="F222" s="10">
        <v>14</v>
      </c>
      <c r="G222" s="10">
        <v>10</v>
      </c>
      <c r="H222" s="10">
        <v>11</v>
      </c>
      <c r="I222" s="10"/>
      <c r="J222" s="10">
        <v>12</v>
      </c>
      <c r="K222" s="10"/>
      <c r="L222" s="10"/>
      <c r="M222" s="10"/>
      <c r="N222" s="10">
        <v>12</v>
      </c>
    </row>
    <row r="223" spans="1:14" ht="21" customHeight="1" x14ac:dyDescent="0.25">
      <c r="A223" s="3">
        <v>2</v>
      </c>
      <c r="B223" s="69" t="s">
        <v>445</v>
      </c>
      <c r="C223" s="13">
        <f>C224+C225</f>
        <v>22</v>
      </c>
      <c r="D223" s="13">
        <f t="shared" ref="D223:F223" si="42">D224+D225</f>
        <v>35</v>
      </c>
      <c r="E223" s="13">
        <f t="shared" si="42"/>
        <v>0</v>
      </c>
      <c r="F223" s="13">
        <f t="shared" si="42"/>
        <v>39</v>
      </c>
      <c r="G223" s="13">
        <f>G224+G225</f>
        <v>22</v>
      </c>
      <c r="H223" s="13">
        <f t="shared" ref="H223:N223" si="43">H224+H225</f>
        <v>25</v>
      </c>
      <c r="I223" s="13">
        <f t="shared" si="43"/>
        <v>0</v>
      </c>
      <c r="J223" s="13">
        <f t="shared" si="43"/>
        <v>24</v>
      </c>
      <c r="K223" s="13">
        <f t="shared" si="43"/>
        <v>0</v>
      </c>
      <c r="L223" s="13">
        <f t="shared" si="43"/>
        <v>0</v>
      </c>
      <c r="M223" s="13">
        <f t="shared" si="43"/>
        <v>0</v>
      </c>
      <c r="N223" s="13">
        <f t="shared" si="43"/>
        <v>24</v>
      </c>
    </row>
    <row r="224" spans="1:14" ht="21" customHeight="1" x14ac:dyDescent="0.25">
      <c r="A224" s="4" t="s">
        <v>225</v>
      </c>
      <c r="B224" s="68" t="s">
        <v>256</v>
      </c>
      <c r="C224" s="10">
        <v>11</v>
      </c>
      <c r="D224" s="10">
        <v>18</v>
      </c>
      <c r="E224" s="10"/>
      <c r="F224" s="10">
        <v>20</v>
      </c>
      <c r="G224" s="10">
        <v>11</v>
      </c>
      <c r="H224" s="10">
        <v>11</v>
      </c>
      <c r="I224" s="10"/>
      <c r="J224" s="10">
        <v>11</v>
      </c>
      <c r="K224" s="10"/>
      <c r="L224" s="10"/>
      <c r="M224" s="10"/>
      <c r="N224" s="10">
        <v>11</v>
      </c>
    </row>
    <row r="225" spans="1:14" ht="21" customHeight="1" x14ac:dyDescent="0.25">
      <c r="A225" s="4" t="s">
        <v>222</v>
      </c>
      <c r="B225" s="68" t="s">
        <v>257</v>
      </c>
      <c r="C225" s="10">
        <v>11</v>
      </c>
      <c r="D225" s="10">
        <v>17</v>
      </c>
      <c r="E225" s="10"/>
      <c r="F225" s="10">
        <v>19</v>
      </c>
      <c r="G225" s="10">
        <v>11</v>
      </c>
      <c r="H225" s="10">
        <v>14</v>
      </c>
      <c r="I225" s="10"/>
      <c r="J225" s="10">
        <v>13</v>
      </c>
      <c r="K225" s="10"/>
      <c r="L225" s="10"/>
      <c r="M225" s="10"/>
      <c r="N225" s="10">
        <v>13</v>
      </c>
    </row>
    <row r="226" spans="1:14" ht="21" customHeight="1" x14ac:dyDescent="0.25">
      <c r="A226" s="75" t="s">
        <v>7</v>
      </c>
      <c r="B226" s="76" t="s">
        <v>275</v>
      </c>
      <c r="C226" s="77">
        <f>C227+C230</f>
        <v>79</v>
      </c>
      <c r="D226" s="77">
        <f t="shared" ref="D226:N226" si="44">D227+D230</f>
        <v>82</v>
      </c>
      <c r="E226" s="77">
        <f t="shared" si="44"/>
        <v>0</v>
      </c>
      <c r="F226" s="77">
        <f t="shared" si="44"/>
        <v>100</v>
      </c>
      <c r="G226" s="77">
        <f t="shared" si="44"/>
        <v>75</v>
      </c>
      <c r="H226" s="77">
        <f t="shared" si="44"/>
        <v>61</v>
      </c>
      <c r="I226" s="77">
        <f t="shared" si="44"/>
        <v>0</v>
      </c>
      <c r="J226" s="77">
        <f t="shared" si="44"/>
        <v>77</v>
      </c>
      <c r="K226" s="77">
        <f t="shared" si="44"/>
        <v>0</v>
      </c>
      <c r="L226" s="77">
        <f t="shared" si="44"/>
        <v>0</v>
      </c>
      <c r="M226" s="77">
        <f t="shared" si="44"/>
        <v>0</v>
      </c>
      <c r="N226" s="77">
        <f t="shared" si="44"/>
        <v>77</v>
      </c>
    </row>
    <row r="227" spans="1:14" ht="21" customHeight="1" x14ac:dyDescent="0.25">
      <c r="A227" s="3">
        <v>1</v>
      </c>
      <c r="B227" s="69" t="s">
        <v>444</v>
      </c>
      <c r="C227" s="13">
        <f>C228+C229</f>
        <v>23</v>
      </c>
      <c r="D227" s="13">
        <f t="shared" ref="D227:N227" si="45">D228+D229</f>
        <v>22</v>
      </c>
      <c r="E227" s="13">
        <f t="shared" si="45"/>
        <v>0</v>
      </c>
      <c r="F227" s="13">
        <f t="shared" si="45"/>
        <v>28</v>
      </c>
      <c r="G227" s="13">
        <f t="shared" si="45"/>
        <v>22</v>
      </c>
      <c r="H227" s="13">
        <f t="shared" si="45"/>
        <v>17</v>
      </c>
      <c r="I227" s="13">
        <f t="shared" si="45"/>
        <v>0</v>
      </c>
      <c r="J227" s="13">
        <f t="shared" si="45"/>
        <v>25</v>
      </c>
      <c r="K227" s="13">
        <f t="shared" si="45"/>
        <v>0</v>
      </c>
      <c r="L227" s="13">
        <f t="shared" si="45"/>
        <v>0</v>
      </c>
      <c r="M227" s="13">
        <f t="shared" si="45"/>
        <v>0</v>
      </c>
      <c r="N227" s="13">
        <f t="shared" si="45"/>
        <v>25</v>
      </c>
    </row>
    <row r="228" spans="1:14" ht="21" customHeight="1" x14ac:dyDescent="0.25">
      <c r="A228" s="4" t="s">
        <v>213</v>
      </c>
      <c r="B228" s="68" t="s">
        <v>292</v>
      </c>
      <c r="C228" s="10">
        <v>12</v>
      </c>
      <c r="D228" s="10">
        <v>11</v>
      </c>
      <c r="E228" s="10"/>
      <c r="F228" s="10">
        <v>14</v>
      </c>
      <c r="G228" s="10">
        <v>11</v>
      </c>
      <c r="H228" s="10">
        <v>8</v>
      </c>
      <c r="I228" s="10"/>
      <c r="J228" s="10">
        <v>14</v>
      </c>
      <c r="K228" s="10"/>
      <c r="L228" s="10"/>
      <c r="M228" s="10"/>
      <c r="N228" s="10">
        <v>14</v>
      </c>
    </row>
    <row r="229" spans="1:14" ht="21" customHeight="1" x14ac:dyDescent="0.25">
      <c r="A229" s="4" t="s">
        <v>214</v>
      </c>
      <c r="B229" s="68" t="s">
        <v>276</v>
      </c>
      <c r="C229" s="10">
        <v>11</v>
      </c>
      <c r="D229" s="10">
        <v>11</v>
      </c>
      <c r="E229" s="10"/>
      <c r="F229" s="10">
        <v>14</v>
      </c>
      <c r="G229" s="10">
        <v>11</v>
      </c>
      <c r="H229" s="10">
        <v>9</v>
      </c>
      <c r="I229" s="10"/>
      <c r="J229" s="10">
        <v>11</v>
      </c>
      <c r="K229" s="10"/>
      <c r="L229" s="10"/>
      <c r="M229" s="10"/>
      <c r="N229" s="10">
        <v>11</v>
      </c>
    </row>
    <row r="230" spans="1:14" ht="21" customHeight="1" x14ac:dyDescent="0.25">
      <c r="A230" s="3">
        <v>2</v>
      </c>
      <c r="B230" s="69" t="s">
        <v>445</v>
      </c>
      <c r="C230" s="13">
        <f>SUM(C231:C235)</f>
        <v>56</v>
      </c>
      <c r="D230" s="13">
        <f t="shared" ref="D230:N230" si="46">SUM(D231:D235)</f>
        <v>60</v>
      </c>
      <c r="E230" s="13">
        <f t="shared" si="46"/>
        <v>0</v>
      </c>
      <c r="F230" s="13">
        <f t="shared" si="46"/>
        <v>72</v>
      </c>
      <c r="G230" s="13">
        <f t="shared" si="46"/>
        <v>53</v>
      </c>
      <c r="H230" s="13">
        <f t="shared" si="46"/>
        <v>44</v>
      </c>
      <c r="I230" s="13">
        <f t="shared" si="46"/>
        <v>0</v>
      </c>
      <c r="J230" s="13">
        <f t="shared" si="46"/>
        <v>52</v>
      </c>
      <c r="K230" s="13">
        <f t="shared" si="46"/>
        <v>0</v>
      </c>
      <c r="L230" s="13">
        <f t="shared" si="46"/>
        <v>0</v>
      </c>
      <c r="M230" s="13">
        <f t="shared" si="46"/>
        <v>0</v>
      </c>
      <c r="N230" s="13">
        <f t="shared" si="46"/>
        <v>52</v>
      </c>
    </row>
    <row r="231" spans="1:14" ht="21" customHeight="1" x14ac:dyDescent="0.25">
      <c r="A231" s="4" t="s">
        <v>225</v>
      </c>
      <c r="B231" s="68" t="s">
        <v>274</v>
      </c>
      <c r="C231" s="10">
        <v>11</v>
      </c>
      <c r="D231" s="10">
        <v>14</v>
      </c>
      <c r="E231" s="10"/>
      <c r="F231" s="10">
        <v>17</v>
      </c>
      <c r="G231" s="10">
        <v>9</v>
      </c>
      <c r="H231" s="10">
        <v>9</v>
      </c>
      <c r="I231" s="10"/>
      <c r="J231" s="10">
        <v>10</v>
      </c>
      <c r="K231" s="10"/>
      <c r="L231" s="10"/>
      <c r="M231" s="10"/>
      <c r="N231" s="10">
        <v>10</v>
      </c>
    </row>
    <row r="232" spans="1:14" ht="21" customHeight="1" x14ac:dyDescent="0.25">
      <c r="A232" s="4" t="s">
        <v>222</v>
      </c>
      <c r="B232" s="68" t="s">
        <v>550</v>
      </c>
      <c r="C232" s="10">
        <v>11</v>
      </c>
      <c r="D232" s="10">
        <v>11</v>
      </c>
      <c r="E232" s="10"/>
      <c r="F232" s="10">
        <v>13</v>
      </c>
      <c r="G232" s="10">
        <v>11</v>
      </c>
      <c r="H232" s="10">
        <v>7</v>
      </c>
      <c r="I232" s="10"/>
      <c r="J232" s="10">
        <v>10</v>
      </c>
      <c r="K232" s="10"/>
      <c r="L232" s="10"/>
      <c r="M232" s="10"/>
      <c r="N232" s="10">
        <v>10</v>
      </c>
    </row>
    <row r="233" spans="1:14" ht="21" customHeight="1" x14ac:dyDescent="0.25">
      <c r="A233" s="4" t="s">
        <v>447</v>
      </c>
      <c r="B233" s="68" t="s">
        <v>271</v>
      </c>
      <c r="C233" s="10">
        <v>11</v>
      </c>
      <c r="D233" s="10">
        <v>11</v>
      </c>
      <c r="E233" s="10"/>
      <c r="F233" s="10">
        <v>13</v>
      </c>
      <c r="G233" s="10">
        <v>11</v>
      </c>
      <c r="H233" s="10">
        <v>8</v>
      </c>
      <c r="I233" s="10"/>
      <c r="J233" s="10">
        <v>9</v>
      </c>
      <c r="K233" s="10"/>
      <c r="L233" s="10"/>
      <c r="M233" s="10"/>
      <c r="N233" s="10">
        <v>9</v>
      </c>
    </row>
    <row r="234" spans="1:14" ht="21" customHeight="1" x14ac:dyDescent="0.25">
      <c r="A234" s="4" t="s">
        <v>448</v>
      </c>
      <c r="B234" s="68" t="s">
        <v>270</v>
      </c>
      <c r="C234" s="10">
        <v>11</v>
      </c>
      <c r="D234" s="10">
        <v>12</v>
      </c>
      <c r="E234" s="10"/>
      <c r="F234" s="10">
        <v>13</v>
      </c>
      <c r="G234" s="10">
        <v>10</v>
      </c>
      <c r="H234" s="10">
        <v>9</v>
      </c>
      <c r="I234" s="10"/>
      <c r="J234" s="10">
        <v>12</v>
      </c>
      <c r="K234" s="10"/>
      <c r="L234" s="10"/>
      <c r="M234" s="10"/>
      <c r="N234" s="10">
        <v>12</v>
      </c>
    </row>
    <row r="235" spans="1:14" ht="21" customHeight="1" x14ac:dyDescent="0.25">
      <c r="A235" s="4" t="s">
        <v>449</v>
      </c>
      <c r="B235" s="68" t="s">
        <v>273</v>
      </c>
      <c r="C235" s="10">
        <v>12</v>
      </c>
      <c r="D235" s="10">
        <v>12</v>
      </c>
      <c r="E235" s="10"/>
      <c r="F235" s="10">
        <v>16</v>
      </c>
      <c r="G235" s="10">
        <v>12</v>
      </c>
      <c r="H235" s="10">
        <v>11</v>
      </c>
      <c r="I235" s="10"/>
      <c r="J235" s="10">
        <v>11</v>
      </c>
      <c r="K235" s="10"/>
      <c r="L235" s="10"/>
      <c r="M235" s="10"/>
      <c r="N235" s="10">
        <v>11</v>
      </c>
    </row>
    <row r="236" spans="1:14" ht="21" customHeight="1" x14ac:dyDescent="0.25">
      <c r="A236" s="75" t="s">
        <v>8</v>
      </c>
      <c r="B236" s="76" t="s">
        <v>467</v>
      </c>
      <c r="C236" s="77">
        <f>C237+C239</f>
        <v>120</v>
      </c>
      <c r="D236" s="77">
        <f t="shared" ref="D236:N236" si="47">D237+D239</f>
        <v>175</v>
      </c>
      <c r="E236" s="77">
        <f t="shared" si="47"/>
        <v>0</v>
      </c>
      <c r="F236" s="77">
        <f t="shared" si="47"/>
        <v>197</v>
      </c>
      <c r="G236" s="77">
        <f t="shared" si="47"/>
        <v>116</v>
      </c>
      <c r="H236" s="77">
        <f t="shared" si="47"/>
        <v>116</v>
      </c>
      <c r="I236" s="77">
        <f t="shared" si="47"/>
        <v>0</v>
      </c>
      <c r="J236" s="77">
        <f t="shared" si="47"/>
        <v>143</v>
      </c>
      <c r="K236" s="77">
        <f t="shared" si="47"/>
        <v>0</v>
      </c>
      <c r="L236" s="77">
        <f t="shared" si="47"/>
        <v>0</v>
      </c>
      <c r="M236" s="77">
        <f t="shared" si="47"/>
        <v>0</v>
      </c>
      <c r="N236" s="77">
        <f t="shared" si="47"/>
        <v>143</v>
      </c>
    </row>
    <row r="237" spans="1:14" ht="21" customHeight="1" x14ac:dyDescent="0.25">
      <c r="A237" s="3">
        <v>1</v>
      </c>
      <c r="B237" s="69" t="s">
        <v>444</v>
      </c>
      <c r="C237" s="13">
        <f>C238</f>
        <v>11</v>
      </c>
      <c r="D237" s="13">
        <f t="shared" ref="D237:N237" si="48">D238</f>
        <v>13</v>
      </c>
      <c r="E237" s="13">
        <f t="shared" si="48"/>
        <v>0</v>
      </c>
      <c r="F237" s="13">
        <f t="shared" si="48"/>
        <v>16</v>
      </c>
      <c r="G237" s="13">
        <f t="shared" si="48"/>
        <v>11</v>
      </c>
      <c r="H237" s="13">
        <f t="shared" si="48"/>
        <v>9</v>
      </c>
      <c r="I237" s="13">
        <f t="shared" si="48"/>
        <v>0</v>
      </c>
      <c r="J237" s="13">
        <f t="shared" si="48"/>
        <v>11</v>
      </c>
      <c r="K237" s="13">
        <f t="shared" si="48"/>
        <v>0</v>
      </c>
      <c r="L237" s="13">
        <f t="shared" si="48"/>
        <v>0</v>
      </c>
      <c r="M237" s="13">
        <f t="shared" si="48"/>
        <v>0</v>
      </c>
      <c r="N237" s="13">
        <f t="shared" si="48"/>
        <v>11</v>
      </c>
    </row>
    <row r="238" spans="1:14" ht="21" customHeight="1" x14ac:dyDescent="0.25">
      <c r="A238" s="4" t="s">
        <v>213</v>
      </c>
      <c r="B238" s="68" t="s">
        <v>278</v>
      </c>
      <c r="C238" s="10">
        <v>11</v>
      </c>
      <c r="D238" s="10">
        <v>13</v>
      </c>
      <c r="E238" s="10"/>
      <c r="F238" s="10">
        <v>16</v>
      </c>
      <c r="G238" s="10">
        <v>11</v>
      </c>
      <c r="H238" s="10">
        <v>9</v>
      </c>
      <c r="I238" s="10"/>
      <c r="J238" s="10">
        <v>11</v>
      </c>
      <c r="K238" s="10"/>
      <c r="L238" s="10"/>
      <c r="M238" s="10"/>
      <c r="N238" s="10">
        <v>11</v>
      </c>
    </row>
    <row r="239" spans="1:14" ht="21" customHeight="1" x14ac:dyDescent="0.25">
      <c r="A239" s="3">
        <v>2</v>
      </c>
      <c r="B239" s="69" t="s">
        <v>445</v>
      </c>
      <c r="C239" s="13">
        <f>SUM(C240:C249)</f>
        <v>109</v>
      </c>
      <c r="D239" s="13">
        <f t="shared" ref="D239:N239" si="49">SUM(D240:D249)</f>
        <v>162</v>
      </c>
      <c r="E239" s="13">
        <f t="shared" si="49"/>
        <v>0</v>
      </c>
      <c r="F239" s="13">
        <f t="shared" si="49"/>
        <v>181</v>
      </c>
      <c r="G239" s="13">
        <f t="shared" si="49"/>
        <v>105</v>
      </c>
      <c r="H239" s="13">
        <f t="shared" si="49"/>
        <v>107</v>
      </c>
      <c r="I239" s="13">
        <f t="shared" si="49"/>
        <v>0</v>
      </c>
      <c r="J239" s="13">
        <f t="shared" si="49"/>
        <v>132</v>
      </c>
      <c r="K239" s="13">
        <f t="shared" si="49"/>
        <v>0</v>
      </c>
      <c r="L239" s="13">
        <f t="shared" si="49"/>
        <v>0</v>
      </c>
      <c r="M239" s="13">
        <f t="shared" si="49"/>
        <v>0</v>
      </c>
      <c r="N239" s="13">
        <f t="shared" si="49"/>
        <v>132</v>
      </c>
    </row>
    <row r="240" spans="1:14" ht="21" customHeight="1" x14ac:dyDescent="0.25">
      <c r="A240" s="4" t="s">
        <v>225</v>
      </c>
      <c r="B240" s="71" t="s">
        <v>286</v>
      </c>
      <c r="C240" s="10">
        <v>11</v>
      </c>
      <c r="D240" s="10">
        <v>16</v>
      </c>
      <c r="E240" s="10"/>
      <c r="F240" s="10">
        <v>18</v>
      </c>
      <c r="G240" s="10">
        <v>10</v>
      </c>
      <c r="H240" s="10">
        <v>11</v>
      </c>
      <c r="I240" s="10"/>
      <c r="J240" s="10">
        <v>10</v>
      </c>
      <c r="K240" s="10"/>
      <c r="L240" s="10"/>
      <c r="M240" s="10"/>
      <c r="N240" s="10">
        <v>10</v>
      </c>
    </row>
    <row r="241" spans="1:14" ht="21" customHeight="1" x14ac:dyDescent="0.25">
      <c r="A241" s="4" t="s">
        <v>222</v>
      </c>
      <c r="B241" s="68" t="s">
        <v>283</v>
      </c>
      <c r="C241" s="10">
        <v>11</v>
      </c>
      <c r="D241" s="10">
        <v>19</v>
      </c>
      <c r="E241" s="10"/>
      <c r="F241" s="10">
        <v>20</v>
      </c>
      <c r="G241" s="10">
        <v>11</v>
      </c>
      <c r="H241" s="10">
        <v>10</v>
      </c>
      <c r="I241" s="10"/>
      <c r="J241" s="10">
        <v>14</v>
      </c>
      <c r="K241" s="10"/>
      <c r="L241" s="10"/>
      <c r="M241" s="10"/>
      <c r="N241" s="10">
        <v>14</v>
      </c>
    </row>
    <row r="242" spans="1:14" ht="21" customHeight="1" x14ac:dyDescent="0.25">
      <c r="A242" s="4" t="s">
        <v>447</v>
      </c>
      <c r="B242" s="68" t="s">
        <v>284</v>
      </c>
      <c r="C242" s="10">
        <v>11</v>
      </c>
      <c r="D242" s="10">
        <v>15</v>
      </c>
      <c r="E242" s="10"/>
      <c r="F242" s="10">
        <v>17</v>
      </c>
      <c r="G242" s="10">
        <v>11</v>
      </c>
      <c r="H242" s="10">
        <v>10</v>
      </c>
      <c r="I242" s="10"/>
      <c r="J242" s="10">
        <v>12</v>
      </c>
      <c r="K242" s="10"/>
      <c r="L242" s="10"/>
      <c r="M242" s="10"/>
      <c r="N242" s="10">
        <v>12</v>
      </c>
    </row>
    <row r="243" spans="1:14" ht="21" customHeight="1" x14ac:dyDescent="0.25">
      <c r="A243" s="4" t="s">
        <v>448</v>
      </c>
      <c r="B243" s="68" t="s">
        <v>285</v>
      </c>
      <c r="C243" s="10">
        <v>11</v>
      </c>
      <c r="D243" s="10">
        <v>15</v>
      </c>
      <c r="E243" s="10"/>
      <c r="F243" s="10">
        <v>17</v>
      </c>
      <c r="G243" s="10">
        <v>11</v>
      </c>
      <c r="H243" s="10">
        <v>9</v>
      </c>
      <c r="I243" s="10"/>
      <c r="J243" s="10">
        <v>11</v>
      </c>
      <c r="K243" s="10"/>
      <c r="L243" s="10"/>
      <c r="M243" s="10"/>
      <c r="N243" s="10">
        <v>11</v>
      </c>
    </row>
    <row r="244" spans="1:14" ht="21" customHeight="1" x14ac:dyDescent="0.25">
      <c r="A244" s="4" t="s">
        <v>449</v>
      </c>
      <c r="B244" s="68" t="s">
        <v>282</v>
      </c>
      <c r="C244" s="10">
        <v>10</v>
      </c>
      <c r="D244" s="10">
        <v>18</v>
      </c>
      <c r="E244" s="10"/>
      <c r="F244" s="10">
        <v>19</v>
      </c>
      <c r="G244" s="10">
        <v>10</v>
      </c>
      <c r="H244" s="10">
        <v>12</v>
      </c>
      <c r="I244" s="10"/>
      <c r="J244" s="10">
        <v>15</v>
      </c>
      <c r="K244" s="10"/>
      <c r="L244" s="10"/>
      <c r="M244" s="10"/>
      <c r="N244" s="10">
        <v>15</v>
      </c>
    </row>
    <row r="245" spans="1:14" ht="21" customHeight="1" x14ac:dyDescent="0.25">
      <c r="A245" s="4" t="s">
        <v>450</v>
      </c>
      <c r="B245" s="68" t="s">
        <v>287</v>
      </c>
      <c r="C245" s="10">
        <v>11</v>
      </c>
      <c r="D245" s="10">
        <v>10</v>
      </c>
      <c r="E245" s="10"/>
      <c r="F245" s="10">
        <v>15</v>
      </c>
      <c r="G245" s="10">
        <v>11</v>
      </c>
      <c r="H245" s="10">
        <v>9</v>
      </c>
      <c r="I245" s="10"/>
      <c r="J245" s="10">
        <v>12</v>
      </c>
      <c r="K245" s="10"/>
      <c r="L245" s="10"/>
      <c r="M245" s="10"/>
      <c r="N245" s="10">
        <v>12</v>
      </c>
    </row>
    <row r="246" spans="1:14" ht="21" customHeight="1" x14ac:dyDescent="0.25">
      <c r="A246" s="4" t="s">
        <v>451</v>
      </c>
      <c r="B246" s="68" t="s">
        <v>279</v>
      </c>
      <c r="C246" s="10">
        <v>11</v>
      </c>
      <c r="D246" s="10">
        <v>22</v>
      </c>
      <c r="E246" s="10"/>
      <c r="F246" s="10">
        <v>21</v>
      </c>
      <c r="G246" s="10">
        <v>10</v>
      </c>
      <c r="H246" s="10">
        <v>10</v>
      </c>
      <c r="I246" s="10"/>
      <c r="J246" s="10">
        <v>14</v>
      </c>
      <c r="K246" s="10"/>
      <c r="L246" s="10"/>
      <c r="M246" s="10"/>
      <c r="N246" s="10">
        <v>14</v>
      </c>
    </row>
    <row r="247" spans="1:14" ht="21" customHeight="1" x14ac:dyDescent="0.25">
      <c r="A247" s="4" t="s">
        <v>452</v>
      </c>
      <c r="B247" s="68" t="s">
        <v>280</v>
      </c>
      <c r="C247" s="10">
        <v>10</v>
      </c>
      <c r="D247" s="10">
        <v>18</v>
      </c>
      <c r="E247" s="10"/>
      <c r="F247" s="10">
        <v>19</v>
      </c>
      <c r="G247" s="10">
        <v>9</v>
      </c>
      <c r="H247" s="10">
        <v>11</v>
      </c>
      <c r="I247" s="10"/>
      <c r="J247" s="10">
        <v>13</v>
      </c>
      <c r="K247" s="10"/>
      <c r="L247" s="10"/>
      <c r="M247" s="10"/>
      <c r="N247" s="10">
        <v>13</v>
      </c>
    </row>
    <row r="248" spans="1:14" ht="21" customHeight="1" x14ac:dyDescent="0.25">
      <c r="A248" s="4" t="s">
        <v>453</v>
      </c>
      <c r="B248" s="68" t="s">
        <v>281</v>
      </c>
      <c r="C248" s="10">
        <v>12</v>
      </c>
      <c r="D248" s="10">
        <v>17</v>
      </c>
      <c r="E248" s="10"/>
      <c r="F248" s="10">
        <v>20</v>
      </c>
      <c r="G248" s="10">
        <v>12</v>
      </c>
      <c r="H248" s="10">
        <v>16</v>
      </c>
      <c r="I248" s="10"/>
      <c r="J248" s="10">
        <v>20</v>
      </c>
      <c r="K248" s="10"/>
      <c r="L248" s="10"/>
      <c r="M248" s="10"/>
      <c r="N248" s="10">
        <v>20</v>
      </c>
    </row>
    <row r="249" spans="1:14" ht="21" customHeight="1" x14ac:dyDescent="0.25">
      <c r="A249" s="4" t="s">
        <v>454</v>
      </c>
      <c r="B249" s="68" t="s">
        <v>277</v>
      </c>
      <c r="C249" s="10">
        <v>11</v>
      </c>
      <c r="D249" s="10">
        <v>12</v>
      </c>
      <c r="E249" s="10"/>
      <c r="F249" s="10">
        <v>15</v>
      </c>
      <c r="G249" s="10">
        <v>10</v>
      </c>
      <c r="H249" s="10">
        <v>9</v>
      </c>
      <c r="I249" s="10"/>
      <c r="J249" s="10">
        <v>11</v>
      </c>
      <c r="K249" s="10"/>
      <c r="L249" s="10"/>
      <c r="M249" s="10"/>
      <c r="N249" s="10">
        <v>11</v>
      </c>
    </row>
    <row r="250" spans="1:14" ht="21" customHeight="1" x14ac:dyDescent="0.25">
      <c r="A250" s="75" t="s">
        <v>81</v>
      </c>
      <c r="B250" s="76" t="s">
        <v>266</v>
      </c>
      <c r="C250" s="77">
        <f>SUM(C251:C254)</f>
        <v>44</v>
      </c>
      <c r="D250" s="77">
        <f t="shared" ref="D250:N250" si="50">SUM(D251:D254)</f>
        <v>44</v>
      </c>
      <c r="E250" s="77">
        <f t="shared" si="50"/>
        <v>0</v>
      </c>
      <c r="F250" s="77">
        <f t="shared" si="50"/>
        <v>56</v>
      </c>
      <c r="G250" s="77">
        <f t="shared" si="50"/>
        <v>42</v>
      </c>
      <c r="H250" s="77">
        <f t="shared" si="50"/>
        <v>33</v>
      </c>
      <c r="I250" s="77">
        <f t="shared" si="50"/>
        <v>0</v>
      </c>
      <c r="J250" s="77">
        <f t="shared" si="50"/>
        <v>41</v>
      </c>
      <c r="K250" s="77">
        <f t="shared" si="50"/>
        <v>0</v>
      </c>
      <c r="L250" s="77">
        <f t="shared" si="50"/>
        <v>0</v>
      </c>
      <c r="M250" s="77">
        <f t="shared" si="50"/>
        <v>0</v>
      </c>
      <c r="N250" s="77">
        <f t="shared" si="50"/>
        <v>41</v>
      </c>
    </row>
    <row r="251" spans="1:14" ht="21" customHeight="1" x14ac:dyDescent="0.25">
      <c r="A251" s="4" t="s">
        <v>213</v>
      </c>
      <c r="B251" s="68" t="s">
        <v>267</v>
      </c>
      <c r="C251" s="10">
        <v>11</v>
      </c>
      <c r="D251" s="10">
        <v>11</v>
      </c>
      <c r="E251" s="10"/>
      <c r="F251" s="10">
        <v>14</v>
      </c>
      <c r="G251" s="10">
        <v>11</v>
      </c>
      <c r="H251" s="10">
        <v>7</v>
      </c>
      <c r="I251" s="10"/>
      <c r="J251" s="10">
        <v>13</v>
      </c>
      <c r="K251" s="10"/>
      <c r="L251" s="10"/>
      <c r="M251" s="10"/>
      <c r="N251" s="10">
        <v>13</v>
      </c>
    </row>
    <row r="252" spans="1:14" ht="21" customHeight="1" x14ac:dyDescent="0.25">
      <c r="A252" s="4" t="s">
        <v>214</v>
      </c>
      <c r="B252" s="68" t="s">
        <v>268</v>
      </c>
      <c r="C252" s="10">
        <v>11</v>
      </c>
      <c r="D252" s="10">
        <v>11</v>
      </c>
      <c r="E252" s="10"/>
      <c r="F252" s="10">
        <v>14</v>
      </c>
      <c r="G252" s="10">
        <v>10</v>
      </c>
      <c r="H252" s="10">
        <v>11</v>
      </c>
      <c r="I252" s="10"/>
      <c r="J252" s="10">
        <v>10</v>
      </c>
      <c r="K252" s="10"/>
      <c r="L252" s="10"/>
      <c r="M252" s="10"/>
      <c r="N252" s="10">
        <v>10</v>
      </c>
    </row>
    <row r="253" spans="1:14" ht="21" customHeight="1" x14ac:dyDescent="0.25">
      <c r="A253" s="4" t="s">
        <v>215</v>
      </c>
      <c r="B253" s="68" t="s">
        <v>264</v>
      </c>
      <c r="C253" s="10">
        <v>11</v>
      </c>
      <c r="D253" s="10">
        <v>11</v>
      </c>
      <c r="E253" s="10"/>
      <c r="F253" s="10">
        <v>14</v>
      </c>
      <c r="G253" s="10">
        <v>11</v>
      </c>
      <c r="H253" s="10">
        <v>6</v>
      </c>
      <c r="I253" s="10"/>
      <c r="J253" s="10">
        <v>9</v>
      </c>
      <c r="K253" s="10"/>
      <c r="L253" s="10"/>
      <c r="M253" s="10"/>
      <c r="N253" s="10">
        <v>9</v>
      </c>
    </row>
    <row r="254" spans="1:14" ht="21" customHeight="1" x14ac:dyDescent="0.25">
      <c r="A254" s="4" t="s">
        <v>216</v>
      </c>
      <c r="B254" s="68" t="s">
        <v>265</v>
      </c>
      <c r="C254" s="10">
        <v>11</v>
      </c>
      <c r="D254" s="10">
        <v>11</v>
      </c>
      <c r="E254" s="10"/>
      <c r="F254" s="10">
        <v>14</v>
      </c>
      <c r="G254" s="10">
        <v>10</v>
      </c>
      <c r="H254" s="10">
        <v>9</v>
      </c>
      <c r="I254" s="10"/>
      <c r="J254" s="10">
        <v>9</v>
      </c>
      <c r="K254" s="10"/>
      <c r="L254" s="10"/>
      <c r="M254" s="10"/>
      <c r="N254" s="10">
        <v>9</v>
      </c>
    </row>
    <row r="255" spans="1:14" ht="21" customHeight="1" x14ac:dyDescent="0.25">
      <c r="A255" s="75" t="s">
        <v>105</v>
      </c>
      <c r="B255" s="76" t="s">
        <v>291</v>
      </c>
      <c r="C255" s="77">
        <f>SUM(C256:C260)</f>
        <v>55</v>
      </c>
      <c r="D255" s="77">
        <f t="shared" ref="D255:N255" si="51">SUM(D256:D260)</f>
        <v>61</v>
      </c>
      <c r="E255" s="77">
        <f t="shared" si="51"/>
        <v>0</v>
      </c>
      <c r="F255" s="77">
        <f t="shared" si="51"/>
        <v>76</v>
      </c>
      <c r="G255" s="77">
        <f t="shared" si="51"/>
        <v>54</v>
      </c>
      <c r="H255" s="77">
        <f t="shared" si="51"/>
        <v>54</v>
      </c>
      <c r="I255" s="77">
        <f t="shared" si="51"/>
        <v>0</v>
      </c>
      <c r="J255" s="77">
        <f t="shared" si="51"/>
        <v>55</v>
      </c>
      <c r="K255" s="77">
        <f t="shared" si="51"/>
        <v>0</v>
      </c>
      <c r="L255" s="77">
        <f t="shared" si="51"/>
        <v>0</v>
      </c>
      <c r="M255" s="77">
        <f t="shared" si="51"/>
        <v>0</v>
      </c>
      <c r="N255" s="77">
        <f t="shared" si="51"/>
        <v>55</v>
      </c>
    </row>
    <row r="256" spans="1:14" ht="21" customHeight="1" x14ac:dyDescent="0.25">
      <c r="A256" s="4" t="s">
        <v>213</v>
      </c>
      <c r="B256" s="68" t="s">
        <v>290</v>
      </c>
      <c r="C256" s="10">
        <v>11</v>
      </c>
      <c r="D256" s="10">
        <v>14</v>
      </c>
      <c r="E256" s="10"/>
      <c r="F256" s="10">
        <v>17</v>
      </c>
      <c r="G256" s="10">
        <v>11</v>
      </c>
      <c r="H256" s="10">
        <v>11</v>
      </c>
      <c r="I256" s="10"/>
      <c r="J256" s="10">
        <v>10</v>
      </c>
      <c r="K256" s="10"/>
      <c r="L256" s="10"/>
      <c r="M256" s="10"/>
      <c r="N256" s="10">
        <v>10</v>
      </c>
    </row>
    <row r="257" spans="1:14" ht="21" customHeight="1" x14ac:dyDescent="0.25">
      <c r="A257" s="4" t="s">
        <v>214</v>
      </c>
      <c r="B257" s="68" t="s">
        <v>289</v>
      </c>
      <c r="C257" s="10">
        <v>11</v>
      </c>
      <c r="D257" s="10">
        <v>13</v>
      </c>
      <c r="E257" s="10"/>
      <c r="F257" s="10">
        <v>16</v>
      </c>
      <c r="G257" s="10">
        <v>10</v>
      </c>
      <c r="H257" s="10">
        <v>11</v>
      </c>
      <c r="I257" s="10"/>
      <c r="J257" s="10">
        <v>12</v>
      </c>
      <c r="K257" s="10"/>
      <c r="L257" s="10"/>
      <c r="M257" s="10"/>
      <c r="N257" s="10">
        <v>12</v>
      </c>
    </row>
    <row r="258" spans="1:14" ht="21" customHeight="1" x14ac:dyDescent="0.25">
      <c r="A258" s="4" t="s">
        <v>215</v>
      </c>
      <c r="B258" s="68" t="s">
        <v>288</v>
      </c>
      <c r="C258" s="10">
        <v>11</v>
      </c>
      <c r="D258" s="10">
        <v>11</v>
      </c>
      <c r="E258" s="10"/>
      <c r="F258" s="10">
        <v>14</v>
      </c>
      <c r="G258" s="10">
        <v>11</v>
      </c>
      <c r="H258" s="10">
        <v>11</v>
      </c>
      <c r="I258" s="10"/>
      <c r="J258" s="10">
        <v>12</v>
      </c>
      <c r="K258" s="10"/>
      <c r="L258" s="10"/>
      <c r="M258" s="10"/>
      <c r="N258" s="10">
        <v>12</v>
      </c>
    </row>
    <row r="259" spans="1:14" ht="21" customHeight="1" x14ac:dyDescent="0.25">
      <c r="A259" s="4" t="s">
        <v>216</v>
      </c>
      <c r="B259" s="68" t="s">
        <v>293</v>
      </c>
      <c r="C259" s="10">
        <v>11</v>
      </c>
      <c r="D259" s="10">
        <v>11</v>
      </c>
      <c r="E259" s="10"/>
      <c r="F259" s="10">
        <v>14</v>
      </c>
      <c r="G259" s="10">
        <v>11</v>
      </c>
      <c r="H259" s="10">
        <v>9</v>
      </c>
      <c r="I259" s="10"/>
      <c r="J259" s="10">
        <v>12</v>
      </c>
      <c r="K259" s="10"/>
      <c r="L259" s="10"/>
      <c r="M259" s="10"/>
      <c r="N259" s="10">
        <v>12</v>
      </c>
    </row>
    <row r="260" spans="1:14" ht="21" customHeight="1" x14ac:dyDescent="0.25">
      <c r="A260" s="4" t="s">
        <v>217</v>
      </c>
      <c r="B260" s="68" t="s">
        <v>294</v>
      </c>
      <c r="C260" s="10">
        <v>11</v>
      </c>
      <c r="D260" s="10">
        <v>12</v>
      </c>
      <c r="E260" s="10"/>
      <c r="F260" s="10">
        <v>15</v>
      </c>
      <c r="G260" s="10">
        <v>11</v>
      </c>
      <c r="H260" s="10">
        <v>12</v>
      </c>
      <c r="I260" s="10"/>
      <c r="J260" s="10">
        <v>9</v>
      </c>
      <c r="K260" s="10"/>
      <c r="L260" s="10"/>
      <c r="M260" s="10"/>
      <c r="N260" s="10">
        <v>9</v>
      </c>
    </row>
    <row r="261" spans="1:14" ht="21" customHeight="1" x14ac:dyDescent="0.25">
      <c r="A261" s="75" t="s">
        <v>138</v>
      </c>
      <c r="B261" s="76" t="s">
        <v>297</v>
      </c>
      <c r="C261" s="77">
        <f>C262+C270</f>
        <v>88</v>
      </c>
      <c r="D261" s="77">
        <f t="shared" ref="D261:N261" si="52">D262+D270</f>
        <v>105</v>
      </c>
      <c r="E261" s="77">
        <f t="shared" si="52"/>
        <v>0</v>
      </c>
      <c r="F261" s="77">
        <f t="shared" si="52"/>
        <v>129</v>
      </c>
      <c r="G261" s="77">
        <f t="shared" si="52"/>
        <v>86</v>
      </c>
      <c r="H261" s="77">
        <f t="shared" si="52"/>
        <v>89</v>
      </c>
      <c r="I261" s="77">
        <f t="shared" si="52"/>
        <v>0</v>
      </c>
      <c r="J261" s="77">
        <f t="shared" si="52"/>
        <v>83</v>
      </c>
      <c r="K261" s="77">
        <f t="shared" si="52"/>
        <v>0</v>
      </c>
      <c r="L261" s="77">
        <f t="shared" si="52"/>
        <v>0</v>
      </c>
      <c r="M261" s="77">
        <f t="shared" si="52"/>
        <v>0</v>
      </c>
      <c r="N261" s="77">
        <f t="shared" si="52"/>
        <v>83</v>
      </c>
    </row>
    <row r="262" spans="1:14" ht="21" customHeight="1" x14ac:dyDescent="0.25">
      <c r="A262" s="3">
        <v>1</v>
      </c>
      <c r="B262" s="69" t="s">
        <v>444</v>
      </c>
      <c r="C262" s="13">
        <f>SUM(C263:C269)</f>
        <v>77</v>
      </c>
      <c r="D262" s="13">
        <f t="shared" ref="D262:N262" si="53">SUM(D263:D269)</f>
        <v>89</v>
      </c>
      <c r="E262" s="13">
        <f t="shared" si="53"/>
        <v>0</v>
      </c>
      <c r="F262" s="13">
        <f t="shared" si="53"/>
        <v>112</v>
      </c>
      <c r="G262" s="13">
        <f t="shared" si="53"/>
        <v>75</v>
      </c>
      <c r="H262" s="13">
        <f t="shared" si="53"/>
        <v>77</v>
      </c>
      <c r="I262" s="13">
        <f t="shared" si="53"/>
        <v>0</v>
      </c>
      <c r="J262" s="13">
        <f t="shared" si="53"/>
        <v>73</v>
      </c>
      <c r="K262" s="13">
        <f t="shared" si="53"/>
        <v>0</v>
      </c>
      <c r="L262" s="13">
        <f t="shared" si="53"/>
        <v>0</v>
      </c>
      <c r="M262" s="13">
        <f t="shared" si="53"/>
        <v>0</v>
      </c>
      <c r="N262" s="13">
        <f t="shared" si="53"/>
        <v>73</v>
      </c>
    </row>
    <row r="263" spans="1:14" ht="21" customHeight="1" x14ac:dyDescent="0.25">
      <c r="A263" s="4" t="s">
        <v>213</v>
      </c>
      <c r="B263" s="68" t="s">
        <v>299</v>
      </c>
      <c r="C263" s="10">
        <v>11</v>
      </c>
      <c r="D263" s="10">
        <v>13</v>
      </c>
      <c r="E263" s="10"/>
      <c r="F263" s="10">
        <v>16</v>
      </c>
      <c r="G263" s="10">
        <v>11</v>
      </c>
      <c r="H263" s="10">
        <v>12</v>
      </c>
      <c r="I263" s="10"/>
      <c r="J263" s="10">
        <v>12</v>
      </c>
      <c r="K263" s="10"/>
      <c r="L263" s="10"/>
      <c r="M263" s="10"/>
      <c r="N263" s="10">
        <v>12</v>
      </c>
    </row>
    <row r="264" spans="1:14" ht="21" customHeight="1" x14ac:dyDescent="0.25">
      <c r="A264" s="4" t="s">
        <v>214</v>
      </c>
      <c r="B264" s="68" t="s">
        <v>296</v>
      </c>
      <c r="C264" s="10">
        <v>11</v>
      </c>
      <c r="D264" s="10">
        <v>13</v>
      </c>
      <c r="E264" s="10"/>
      <c r="F264" s="10">
        <v>16</v>
      </c>
      <c r="G264" s="10">
        <v>11</v>
      </c>
      <c r="H264" s="10">
        <v>13</v>
      </c>
      <c r="I264" s="10"/>
      <c r="J264" s="10">
        <v>10</v>
      </c>
      <c r="K264" s="10"/>
      <c r="L264" s="10"/>
      <c r="M264" s="10"/>
      <c r="N264" s="10">
        <v>10</v>
      </c>
    </row>
    <row r="265" spans="1:14" ht="21" customHeight="1" x14ac:dyDescent="0.25">
      <c r="A265" s="4" t="s">
        <v>215</v>
      </c>
      <c r="B265" s="68" t="s">
        <v>295</v>
      </c>
      <c r="C265" s="10">
        <v>11</v>
      </c>
      <c r="D265" s="10">
        <v>13</v>
      </c>
      <c r="E265" s="10"/>
      <c r="F265" s="10">
        <v>16</v>
      </c>
      <c r="G265" s="10">
        <v>11</v>
      </c>
      <c r="H265" s="10">
        <v>11</v>
      </c>
      <c r="I265" s="10"/>
      <c r="J265" s="10">
        <v>11</v>
      </c>
      <c r="K265" s="10"/>
      <c r="L265" s="10"/>
      <c r="M265" s="10"/>
      <c r="N265" s="10">
        <v>11</v>
      </c>
    </row>
    <row r="266" spans="1:14" ht="21" customHeight="1" x14ac:dyDescent="0.25">
      <c r="A266" s="4" t="s">
        <v>216</v>
      </c>
      <c r="B266" s="68" t="s">
        <v>300</v>
      </c>
      <c r="C266" s="10">
        <v>11</v>
      </c>
      <c r="D266" s="10">
        <v>14</v>
      </c>
      <c r="E266" s="10"/>
      <c r="F266" s="10">
        <v>16</v>
      </c>
      <c r="G266" s="10">
        <v>11</v>
      </c>
      <c r="H266" s="10">
        <v>11</v>
      </c>
      <c r="I266" s="10"/>
      <c r="J266" s="10">
        <v>11</v>
      </c>
      <c r="K266" s="10"/>
      <c r="L266" s="10"/>
      <c r="M266" s="10"/>
      <c r="N266" s="10">
        <v>11</v>
      </c>
    </row>
    <row r="267" spans="1:14" ht="21" customHeight="1" x14ac:dyDescent="0.25">
      <c r="A267" s="4" t="s">
        <v>217</v>
      </c>
      <c r="B267" s="68" t="s">
        <v>301</v>
      </c>
      <c r="C267" s="10">
        <v>11</v>
      </c>
      <c r="D267" s="10">
        <v>12</v>
      </c>
      <c r="E267" s="10"/>
      <c r="F267" s="10">
        <v>16</v>
      </c>
      <c r="G267" s="10">
        <v>11</v>
      </c>
      <c r="H267" s="10">
        <v>10</v>
      </c>
      <c r="I267" s="10"/>
      <c r="J267" s="10">
        <v>9</v>
      </c>
      <c r="K267" s="10"/>
      <c r="L267" s="10"/>
      <c r="M267" s="10"/>
      <c r="N267" s="10">
        <v>9</v>
      </c>
    </row>
    <row r="268" spans="1:14" ht="21" customHeight="1" x14ac:dyDescent="0.25">
      <c r="A268" s="4" t="s">
        <v>218</v>
      </c>
      <c r="B268" s="68" t="s">
        <v>303</v>
      </c>
      <c r="C268" s="10">
        <v>11</v>
      </c>
      <c r="D268" s="10">
        <v>12</v>
      </c>
      <c r="E268" s="10"/>
      <c r="F268" s="10">
        <v>16</v>
      </c>
      <c r="G268" s="10">
        <v>10</v>
      </c>
      <c r="H268" s="10">
        <v>10</v>
      </c>
      <c r="I268" s="10"/>
      <c r="J268" s="10">
        <v>11</v>
      </c>
      <c r="K268" s="10"/>
      <c r="L268" s="10"/>
      <c r="M268" s="10"/>
      <c r="N268" s="10">
        <v>11</v>
      </c>
    </row>
    <row r="269" spans="1:14" ht="21" customHeight="1" x14ac:dyDescent="0.25">
      <c r="A269" s="4" t="s">
        <v>219</v>
      </c>
      <c r="B269" s="68" t="s">
        <v>302</v>
      </c>
      <c r="C269" s="10">
        <v>11</v>
      </c>
      <c r="D269" s="10">
        <v>12</v>
      </c>
      <c r="E269" s="10"/>
      <c r="F269" s="10">
        <v>16</v>
      </c>
      <c r="G269" s="10">
        <v>10</v>
      </c>
      <c r="H269" s="10">
        <v>10</v>
      </c>
      <c r="I269" s="10"/>
      <c r="J269" s="10">
        <v>9</v>
      </c>
      <c r="K269" s="10"/>
      <c r="L269" s="10"/>
      <c r="M269" s="10"/>
      <c r="N269" s="10">
        <v>9</v>
      </c>
    </row>
    <row r="270" spans="1:14" ht="21" customHeight="1" x14ac:dyDescent="0.25">
      <c r="A270" s="3">
        <v>2</v>
      </c>
      <c r="B270" s="69" t="s">
        <v>455</v>
      </c>
      <c r="C270" s="13">
        <f>C271</f>
        <v>11</v>
      </c>
      <c r="D270" s="13">
        <f t="shared" ref="D270:N270" si="54">D271</f>
        <v>16</v>
      </c>
      <c r="E270" s="13">
        <f t="shared" si="54"/>
        <v>0</v>
      </c>
      <c r="F270" s="13">
        <f t="shared" si="54"/>
        <v>17</v>
      </c>
      <c r="G270" s="13">
        <f t="shared" si="54"/>
        <v>11</v>
      </c>
      <c r="H270" s="13">
        <f t="shared" si="54"/>
        <v>12</v>
      </c>
      <c r="I270" s="13">
        <f t="shared" si="54"/>
        <v>0</v>
      </c>
      <c r="J270" s="13">
        <f t="shared" si="54"/>
        <v>10</v>
      </c>
      <c r="K270" s="13">
        <f t="shared" si="54"/>
        <v>0</v>
      </c>
      <c r="L270" s="13">
        <f t="shared" si="54"/>
        <v>0</v>
      </c>
      <c r="M270" s="13">
        <f t="shared" si="54"/>
        <v>0</v>
      </c>
      <c r="N270" s="13">
        <f t="shared" si="54"/>
        <v>10</v>
      </c>
    </row>
    <row r="271" spans="1:14" ht="21" customHeight="1" x14ac:dyDescent="0.25">
      <c r="A271" s="4" t="s">
        <v>225</v>
      </c>
      <c r="B271" s="68" t="s">
        <v>487</v>
      </c>
      <c r="C271" s="10">
        <v>11</v>
      </c>
      <c r="D271" s="10">
        <v>16</v>
      </c>
      <c r="E271" s="10"/>
      <c r="F271" s="10">
        <v>17</v>
      </c>
      <c r="G271" s="10">
        <v>11</v>
      </c>
      <c r="H271" s="10">
        <v>12</v>
      </c>
      <c r="I271" s="10"/>
      <c r="J271" s="10">
        <v>10</v>
      </c>
      <c r="K271" s="10"/>
      <c r="L271" s="10"/>
      <c r="M271" s="10"/>
      <c r="N271" s="10">
        <v>10</v>
      </c>
    </row>
    <row r="272" spans="1:14" ht="21" customHeight="1" x14ac:dyDescent="0.25">
      <c r="A272" s="75" t="s">
        <v>121</v>
      </c>
      <c r="B272" s="76" t="s">
        <v>313</v>
      </c>
      <c r="C272" s="77">
        <f>C273+C286</f>
        <v>154</v>
      </c>
      <c r="D272" s="77">
        <f t="shared" ref="D272:N272" si="55">D273+D286</f>
        <v>189</v>
      </c>
      <c r="E272" s="77">
        <f t="shared" si="55"/>
        <v>0</v>
      </c>
      <c r="F272" s="77">
        <f t="shared" si="55"/>
        <v>231</v>
      </c>
      <c r="G272" s="77">
        <f t="shared" si="55"/>
        <v>149</v>
      </c>
      <c r="H272" s="77">
        <f t="shared" si="55"/>
        <v>148</v>
      </c>
      <c r="I272" s="77">
        <f t="shared" si="55"/>
        <v>0</v>
      </c>
      <c r="J272" s="77">
        <f t="shared" si="55"/>
        <v>162</v>
      </c>
      <c r="K272" s="77">
        <f t="shared" si="55"/>
        <v>0</v>
      </c>
      <c r="L272" s="77">
        <f t="shared" si="55"/>
        <v>0</v>
      </c>
      <c r="M272" s="77">
        <f t="shared" si="55"/>
        <v>0</v>
      </c>
      <c r="N272" s="77">
        <f t="shared" si="55"/>
        <v>162</v>
      </c>
    </row>
    <row r="273" spans="1:14" ht="21" customHeight="1" x14ac:dyDescent="0.25">
      <c r="A273" s="3">
        <v>1</v>
      </c>
      <c r="B273" s="69" t="s">
        <v>444</v>
      </c>
      <c r="C273" s="13">
        <f>SUM(C274:C285)</f>
        <v>132</v>
      </c>
      <c r="D273" s="13">
        <f t="shared" ref="D273:N273" si="56">SUM(D274:D285)</f>
        <v>159</v>
      </c>
      <c r="E273" s="13">
        <f t="shared" si="56"/>
        <v>0</v>
      </c>
      <c r="F273" s="13">
        <f t="shared" si="56"/>
        <v>197</v>
      </c>
      <c r="G273" s="13">
        <f t="shared" si="56"/>
        <v>129</v>
      </c>
      <c r="H273" s="13">
        <f t="shared" si="56"/>
        <v>125</v>
      </c>
      <c r="I273" s="13">
        <f t="shared" si="56"/>
        <v>0</v>
      </c>
      <c r="J273" s="13">
        <f t="shared" si="56"/>
        <v>142</v>
      </c>
      <c r="K273" s="13">
        <f t="shared" si="56"/>
        <v>0</v>
      </c>
      <c r="L273" s="13">
        <f t="shared" si="56"/>
        <v>0</v>
      </c>
      <c r="M273" s="13">
        <f t="shared" si="56"/>
        <v>0</v>
      </c>
      <c r="N273" s="13">
        <f t="shared" si="56"/>
        <v>142</v>
      </c>
    </row>
    <row r="274" spans="1:14" ht="21" customHeight="1" x14ac:dyDescent="0.25">
      <c r="A274" s="4" t="s">
        <v>213</v>
      </c>
      <c r="B274" s="68" t="s">
        <v>318</v>
      </c>
      <c r="C274" s="10">
        <v>11</v>
      </c>
      <c r="D274" s="10">
        <v>14</v>
      </c>
      <c r="E274" s="10"/>
      <c r="F274" s="10">
        <v>17</v>
      </c>
      <c r="G274" s="10">
        <v>11</v>
      </c>
      <c r="H274" s="10">
        <v>12</v>
      </c>
      <c r="I274" s="10"/>
      <c r="J274" s="10">
        <v>11</v>
      </c>
      <c r="K274" s="10"/>
      <c r="L274" s="10"/>
      <c r="M274" s="10"/>
      <c r="N274" s="10">
        <v>11</v>
      </c>
    </row>
    <row r="275" spans="1:14" ht="21" customHeight="1" x14ac:dyDescent="0.25">
      <c r="A275" s="4" t="s">
        <v>214</v>
      </c>
      <c r="B275" s="68" t="s">
        <v>311</v>
      </c>
      <c r="C275" s="10">
        <v>11</v>
      </c>
      <c r="D275" s="10">
        <v>12</v>
      </c>
      <c r="E275" s="10"/>
      <c r="F275" s="10">
        <v>15</v>
      </c>
      <c r="G275" s="10">
        <v>11</v>
      </c>
      <c r="H275" s="10">
        <v>11</v>
      </c>
      <c r="I275" s="10"/>
      <c r="J275" s="10">
        <v>12</v>
      </c>
      <c r="K275" s="10"/>
      <c r="L275" s="10"/>
      <c r="M275" s="10"/>
      <c r="N275" s="10">
        <v>12</v>
      </c>
    </row>
    <row r="276" spans="1:14" ht="21" customHeight="1" x14ac:dyDescent="0.25">
      <c r="A276" s="4" t="s">
        <v>215</v>
      </c>
      <c r="B276" s="68" t="s">
        <v>312</v>
      </c>
      <c r="C276" s="10">
        <v>11</v>
      </c>
      <c r="D276" s="10">
        <v>12</v>
      </c>
      <c r="E276" s="10"/>
      <c r="F276" s="10">
        <v>15</v>
      </c>
      <c r="G276" s="10">
        <v>11</v>
      </c>
      <c r="H276" s="10">
        <v>11</v>
      </c>
      <c r="I276" s="10"/>
      <c r="J276" s="10">
        <v>12</v>
      </c>
      <c r="K276" s="10"/>
      <c r="L276" s="10"/>
      <c r="M276" s="10"/>
      <c r="N276" s="10">
        <v>12</v>
      </c>
    </row>
    <row r="277" spans="1:14" ht="21" customHeight="1" x14ac:dyDescent="0.25">
      <c r="A277" s="4" t="s">
        <v>216</v>
      </c>
      <c r="B277" s="68" t="s">
        <v>307</v>
      </c>
      <c r="C277" s="10">
        <v>11</v>
      </c>
      <c r="D277" s="10">
        <v>14</v>
      </c>
      <c r="E277" s="10"/>
      <c r="F277" s="10">
        <v>17</v>
      </c>
      <c r="G277" s="10">
        <v>11</v>
      </c>
      <c r="H277" s="10">
        <v>10</v>
      </c>
      <c r="I277" s="10"/>
      <c r="J277" s="10">
        <v>14</v>
      </c>
      <c r="K277" s="10"/>
      <c r="L277" s="10"/>
      <c r="M277" s="10"/>
      <c r="N277" s="10">
        <v>14</v>
      </c>
    </row>
    <row r="278" spans="1:14" ht="21" customHeight="1" x14ac:dyDescent="0.25">
      <c r="A278" s="4" t="s">
        <v>217</v>
      </c>
      <c r="B278" s="68" t="s">
        <v>310</v>
      </c>
      <c r="C278" s="10">
        <v>11</v>
      </c>
      <c r="D278" s="10">
        <v>12</v>
      </c>
      <c r="E278" s="10"/>
      <c r="F278" s="10">
        <v>16</v>
      </c>
      <c r="G278" s="10">
        <v>11</v>
      </c>
      <c r="H278" s="10">
        <v>11</v>
      </c>
      <c r="I278" s="10"/>
      <c r="J278" s="10">
        <v>10</v>
      </c>
      <c r="K278" s="10"/>
      <c r="L278" s="10"/>
      <c r="M278" s="10"/>
      <c r="N278" s="10">
        <v>10</v>
      </c>
    </row>
    <row r="279" spans="1:14" ht="21" customHeight="1" x14ac:dyDescent="0.25">
      <c r="A279" s="4" t="s">
        <v>218</v>
      </c>
      <c r="B279" s="68" t="s">
        <v>304</v>
      </c>
      <c r="C279" s="10">
        <v>11</v>
      </c>
      <c r="D279" s="10">
        <v>15</v>
      </c>
      <c r="E279" s="10"/>
      <c r="F279" s="10">
        <v>19</v>
      </c>
      <c r="G279" s="10">
        <v>11</v>
      </c>
      <c r="H279" s="10">
        <v>11</v>
      </c>
      <c r="I279" s="10"/>
      <c r="J279" s="10">
        <v>15</v>
      </c>
      <c r="K279" s="10"/>
      <c r="L279" s="10"/>
      <c r="M279" s="10"/>
      <c r="N279" s="10">
        <v>15</v>
      </c>
    </row>
    <row r="280" spans="1:14" ht="21" customHeight="1" x14ac:dyDescent="0.25">
      <c r="A280" s="4" t="s">
        <v>219</v>
      </c>
      <c r="B280" s="68" t="s">
        <v>305</v>
      </c>
      <c r="C280" s="10">
        <v>11</v>
      </c>
      <c r="D280" s="10">
        <v>15</v>
      </c>
      <c r="E280" s="10"/>
      <c r="F280" s="10">
        <v>19</v>
      </c>
      <c r="G280" s="10">
        <v>11</v>
      </c>
      <c r="H280" s="10">
        <v>12</v>
      </c>
      <c r="I280" s="10"/>
      <c r="J280" s="10">
        <v>12</v>
      </c>
      <c r="K280" s="10"/>
      <c r="L280" s="10"/>
      <c r="M280" s="10"/>
      <c r="N280" s="10">
        <v>12</v>
      </c>
    </row>
    <row r="281" spans="1:14" ht="21" customHeight="1" x14ac:dyDescent="0.25">
      <c r="A281" s="4" t="s">
        <v>220</v>
      </c>
      <c r="B281" s="68" t="s">
        <v>319</v>
      </c>
      <c r="C281" s="10">
        <v>11</v>
      </c>
      <c r="D281" s="10">
        <v>12</v>
      </c>
      <c r="E281" s="10"/>
      <c r="F281" s="10">
        <v>15</v>
      </c>
      <c r="G281" s="10">
        <v>10</v>
      </c>
      <c r="H281" s="10">
        <v>9</v>
      </c>
      <c r="I281" s="10"/>
      <c r="J281" s="10">
        <v>9</v>
      </c>
      <c r="K281" s="10"/>
      <c r="L281" s="10"/>
      <c r="M281" s="10"/>
      <c r="N281" s="10">
        <v>9</v>
      </c>
    </row>
    <row r="282" spans="1:14" ht="21" customHeight="1" x14ac:dyDescent="0.25">
      <c r="A282" s="4" t="s">
        <v>221</v>
      </c>
      <c r="B282" s="68" t="s">
        <v>314</v>
      </c>
      <c r="C282" s="10">
        <v>11</v>
      </c>
      <c r="D282" s="10">
        <v>12</v>
      </c>
      <c r="E282" s="10"/>
      <c r="F282" s="10">
        <v>15</v>
      </c>
      <c r="G282" s="10">
        <v>10</v>
      </c>
      <c r="H282" s="10">
        <v>10</v>
      </c>
      <c r="I282" s="10"/>
      <c r="J282" s="10">
        <v>11</v>
      </c>
      <c r="K282" s="10"/>
      <c r="L282" s="10"/>
      <c r="M282" s="10"/>
      <c r="N282" s="10">
        <v>11</v>
      </c>
    </row>
    <row r="283" spans="1:14" ht="21" customHeight="1" x14ac:dyDescent="0.25">
      <c r="A283" s="4" t="s">
        <v>456</v>
      </c>
      <c r="B283" s="68" t="s">
        <v>306</v>
      </c>
      <c r="C283" s="10">
        <v>11</v>
      </c>
      <c r="D283" s="10">
        <v>15</v>
      </c>
      <c r="E283" s="10"/>
      <c r="F283" s="10">
        <v>18</v>
      </c>
      <c r="G283" s="10">
        <v>10</v>
      </c>
      <c r="H283" s="10">
        <v>9</v>
      </c>
      <c r="I283" s="10"/>
      <c r="J283" s="10">
        <v>12</v>
      </c>
      <c r="K283" s="10"/>
      <c r="L283" s="10"/>
      <c r="M283" s="10"/>
      <c r="N283" s="10">
        <v>12</v>
      </c>
    </row>
    <row r="284" spans="1:14" ht="21" customHeight="1" x14ac:dyDescent="0.25">
      <c r="A284" s="4" t="s">
        <v>457</v>
      </c>
      <c r="B284" s="68" t="s">
        <v>317</v>
      </c>
      <c r="C284" s="10">
        <v>11</v>
      </c>
      <c r="D284" s="10">
        <v>11</v>
      </c>
      <c r="E284" s="10"/>
      <c r="F284" s="10">
        <v>13</v>
      </c>
      <c r="G284" s="10">
        <v>11</v>
      </c>
      <c r="H284" s="10">
        <v>10</v>
      </c>
      <c r="I284" s="10"/>
      <c r="J284" s="10">
        <v>10</v>
      </c>
      <c r="K284" s="10"/>
      <c r="L284" s="10"/>
      <c r="M284" s="10"/>
      <c r="N284" s="10">
        <v>10</v>
      </c>
    </row>
    <row r="285" spans="1:14" ht="21" customHeight="1" x14ac:dyDescent="0.25">
      <c r="A285" s="4" t="s">
        <v>458</v>
      </c>
      <c r="B285" s="68" t="s">
        <v>316</v>
      </c>
      <c r="C285" s="10">
        <v>11</v>
      </c>
      <c r="D285" s="10">
        <v>15</v>
      </c>
      <c r="E285" s="10"/>
      <c r="F285" s="10">
        <v>18</v>
      </c>
      <c r="G285" s="10">
        <v>11</v>
      </c>
      <c r="H285" s="10">
        <v>9</v>
      </c>
      <c r="I285" s="10"/>
      <c r="J285" s="10">
        <v>14</v>
      </c>
      <c r="K285" s="10"/>
      <c r="L285" s="10"/>
      <c r="M285" s="10"/>
      <c r="N285" s="10">
        <v>14</v>
      </c>
    </row>
    <row r="286" spans="1:14" ht="21" customHeight="1" x14ac:dyDescent="0.25">
      <c r="A286" s="3">
        <v>2</v>
      </c>
      <c r="B286" s="69" t="s">
        <v>455</v>
      </c>
      <c r="C286" s="13">
        <f>C287+C288</f>
        <v>22</v>
      </c>
      <c r="D286" s="13">
        <f t="shared" ref="D286:N286" si="57">D287+D288</f>
        <v>30</v>
      </c>
      <c r="E286" s="13">
        <f t="shared" si="57"/>
        <v>0</v>
      </c>
      <c r="F286" s="13">
        <f t="shared" si="57"/>
        <v>34</v>
      </c>
      <c r="G286" s="13">
        <f t="shared" si="57"/>
        <v>20</v>
      </c>
      <c r="H286" s="13">
        <f t="shared" si="57"/>
        <v>23</v>
      </c>
      <c r="I286" s="13">
        <f t="shared" si="57"/>
        <v>0</v>
      </c>
      <c r="J286" s="13">
        <f t="shared" si="57"/>
        <v>20</v>
      </c>
      <c r="K286" s="13">
        <f t="shared" si="57"/>
        <v>0</v>
      </c>
      <c r="L286" s="13">
        <f t="shared" si="57"/>
        <v>0</v>
      </c>
      <c r="M286" s="13">
        <f t="shared" si="57"/>
        <v>0</v>
      </c>
      <c r="N286" s="13">
        <f t="shared" si="57"/>
        <v>20</v>
      </c>
    </row>
    <row r="287" spans="1:14" ht="21" customHeight="1" x14ac:dyDescent="0.25">
      <c r="A287" s="4" t="s">
        <v>225</v>
      </c>
      <c r="B287" s="68" t="s">
        <v>309</v>
      </c>
      <c r="C287" s="10">
        <v>11</v>
      </c>
      <c r="D287" s="10">
        <v>15</v>
      </c>
      <c r="E287" s="10"/>
      <c r="F287" s="10">
        <v>17</v>
      </c>
      <c r="G287" s="10">
        <v>10</v>
      </c>
      <c r="H287" s="10">
        <v>11</v>
      </c>
      <c r="I287" s="10"/>
      <c r="J287" s="10">
        <v>10</v>
      </c>
      <c r="K287" s="10"/>
      <c r="L287" s="10"/>
      <c r="M287" s="10"/>
      <c r="N287" s="10">
        <v>10</v>
      </c>
    </row>
    <row r="288" spans="1:14" ht="21" customHeight="1" x14ac:dyDescent="0.25">
      <c r="A288" s="4" t="s">
        <v>222</v>
      </c>
      <c r="B288" s="68" t="s">
        <v>315</v>
      </c>
      <c r="C288" s="10">
        <v>11</v>
      </c>
      <c r="D288" s="10">
        <v>15</v>
      </c>
      <c r="E288" s="10"/>
      <c r="F288" s="10">
        <v>17</v>
      </c>
      <c r="G288" s="10">
        <v>10</v>
      </c>
      <c r="H288" s="10">
        <v>12</v>
      </c>
      <c r="I288" s="10"/>
      <c r="J288" s="10">
        <v>10</v>
      </c>
      <c r="K288" s="10"/>
      <c r="L288" s="10"/>
      <c r="M288" s="10"/>
      <c r="N288" s="10">
        <v>10</v>
      </c>
    </row>
    <row r="289" spans="1:14" ht="21" customHeight="1" x14ac:dyDescent="0.25">
      <c r="A289" s="75" t="s">
        <v>137</v>
      </c>
      <c r="B289" s="76" t="s">
        <v>341</v>
      </c>
      <c r="C289" s="77">
        <f>C290+C301</f>
        <v>121</v>
      </c>
      <c r="D289" s="77">
        <f t="shared" ref="D289:N289" si="58">D290+D301</f>
        <v>137</v>
      </c>
      <c r="E289" s="77">
        <f t="shared" si="58"/>
        <v>0</v>
      </c>
      <c r="F289" s="77">
        <f t="shared" si="58"/>
        <v>170</v>
      </c>
      <c r="G289" s="77">
        <f t="shared" si="58"/>
        <v>116</v>
      </c>
      <c r="H289" s="77">
        <f t="shared" si="58"/>
        <v>114</v>
      </c>
      <c r="I289" s="77">
        <f t="shared" si="58"/>
        <v>0</v>
      </c>
      <c r="J289" s="77">
        <f t="shared" si="58"/>
        <v>119</v>
      </c>
      <c r="K289" s="77">
        <f t="shared" si="58"/>
        <v>0</v>
      </c>
      <c r="L289" s="77">
        <f t="shared" si="58"/>
        <v>0</v>
      </c>
      <c r="M289" s="77">
        <f t="shared" si="58"/>
        <v>0</v>
      </c>
      <c r="N289" s="77">
        <f t="shared" si="58"/>
        <v>119</v>
      </c>
    </row>
    <row r="290" spans="1:14" ht="21" customHeight="1" x14ac:dyDescent="0.25">
      <c r="A290" s="3">
        <v>1</v>
      </c>
      <c r="B290" s="69" t="s">
        <v>444</v>
      </c>
      <c r="C290" s="13">
        <f>SUM(C291:C300)</f>
        <v>110</v>
      </c>
      <c r="D290" s="13">
        <f t="shared" ref="D290:N290" si="59">SUM(D291:D300)</f>
        <v>122</v>
      </c>
      <c r="E290" s="13">
        <f t="shared" si="59"/>
        <v>0</v>
      </c>
      <c r="F290" s="13">
        <f t="shared" si="59"/>
        <v>154</v>
      </c>
      <c r="G290" s="13">
        <f t="shared" si="59"/>
        <v>105</v>
      </c>
      <c r="H290" s="13">
        <f t="shared" si="59"/>
        <v>103</v>
      </c>
      <c r="I290" s="13">
        <f t="shared" si="59"/>
        <v>0</v>
      </c>
      <c r="J290" s="13">
        <f t="shared" si="59"/>
        <v>106</v>
      </c>
      <c r="K290" s="13">
        <f t="shared" si="59"/>
        <v>0</v>
      </c>
      <c r="L290" s="13">
        <f t="shared" si="59"/>
        <v>0</v>
      </c>
      <c r="M290" s="13">
        <f t="shared" si="59"/>
        <v>0</v>
      </c>
      <c r="N290" s="13">
        <f t="shared" si="59"/>
        <v>106</v>
      </c>
    </row>
    <row r="291" spans="1:14" ht="21" customHeight="1" x14ac:dyDescent="0.25">
      <c r="A291" s="4" t="s">
        <v>213</v>
      </c>
      <c r="B291" s="68" t="s">
        <v>340</v>
      </c>
      <c r="C291" s="10">
        <v>11</v>
      </c>
      <c r="D291" s="10">
        <v>12</v>
      </c>
      <c r="E291" s="10"/>
      <c r="F291" s="10">
        <v>16</v>
      </c>
      <c r="G291" s="10">
        <v>11</v>
      </c>
      <c r="H291" s="10">
        <v>10</v>
      </c>
      <c r="I291" s="10"/>
      <c r="J291" s="10">
        <v>10</v>
      </c>
      <c r="K291" s="10"/>
      <c r="L291" s="10"/>
      <c r="M291" s="10"/>
      <c r="N291" s="10">
        <v>10</v>
      </c>
    </row>
    <row r="292" spans="1:14" ht="21" customHeight="1" x14ac:dyDescent="0.25">
      <c r="A292" s="4" t="s">
        <v>214</v>
      </c>
      <c r="B292" s="68" t="s">
        <v>425</v>
      </c>
      <c r="C292" s="10">
        <v>11</v>
      </c>
      <c r="D292" s="10">
        <v>12</v>
      </c>
      <c r="E292" s="10"/>
      <c r="F292" s="10">
        <v>16</v>
      </c>
      <c r="G292" s="10">
        <v>10</v>
      </c>
      <c r="H292" s="10">
        <v>10</v>
      </c>
      <c r="I292" s="10"/>
      <c r="J292" s="10">
        <v>12</v>
      </c>
      <c r="K292" s="10"/>
      <c r="L292" s="10"/>
      <c r="M292" s="10"/>
      <c r="N292" s="10">
        <v>12</v>
      </c>
    </row>
    <row r="293" spans="1:14" ht="21" customHeight="1" x14ac:dyDescent="0.25">
      <c r="A293" s="4" t="s">
        <v>215</v>
      </c>
      <c r="B293" s="68" t="s">
        <v>338</v>
      </c>
      <c r="C293" s="10">
        <v>11</v>
      </c>
      <c r="D293" s="10">
        <v>12</v>
      </c>
      <c r="E293" s="10"/>
      <c r="F293" s="10">
        <v>15</v>
      </c>
      <c r="G293" s="10">
        <v>11</v>
      </c>
      <c r="H293" s="10">
        <v>11</v>
      </c>
      <c r="I293" s="10"/>
      <c r="J293" s="10">
        <v>10</v>
      </c>
      <c r="K293" s="10"/>
      <c r="L293" s="10"/>
      <c r="M293" s="10"/>
      <c r="N293" s="10">
        <v>10</v>
      </c>
    </row>
    <row r="294" spans="1:14" ht="21" customHeight="1" x14ac:dyDescent="0.25">
      <c r="A294" s="4" t="s">
        <v>216</v>
      </c>
      <c r="B294" s="68" t="s">
        <v>412</v>
      </c>
      <c r="C294" s="10">
        <v>11</v>
      </c>
      <c r="D294" s="10">
        <v>13</v>
      </c>
      <c r="E294" s="10"/>
      <c r="F294" s="10">
        <v>16</v>
      </c>
      <c r="G294" s="10">
        <v>10</v>
      </c>
      <c r="H294" s="10">
        <v>11</v>
      </c>
      <c r="I294" s="10"/>
      <c r="J294" s="10">
        <v>11</v>
      </c>
      <c r="K294" s="10"/>
      <c r="L294" s="10"/>
      <c r="M294" s="10"/>
      <c r="N294" s="10">
        <v>11</v>
      </c>
    </row>
    <row r="295" spans="1:14" ht="21" customHeight="1" x14ac:dyDescent="0.25">
      <c r="A295" s="4" t="s">
        <v>217</v>
      </c>
      <c r="B295" s="68" t="s">
        <v>334</v>
      </c>
      <c r="C295" s="10">
        <v>11</v>
      </c>
      <c r="D295" s="10">
        <v>12</v>
      </c>
      <c r="E295" s="10"/>
      <c r="F295" s="10">
        <v>15</v>
      </c>
      <c r="G295" s="10">
        <v>11</v>
      </c>
      <c r="H295" s="10">
        <v>12</v>
      </c>
      <c r="I295" s="10"/>
      <c r="J295" s="10">
        <v>10</v>
      </c>
      <c r="K295" s="10"/>
      <c r="L295" s="10"/>
      <c r="M295" s="10"/>
      <c r="N295" s="10">
        <v>10</v>
      </c>
    </row>
    <row r="296" spans="1:14" ht="21" customHeight="1" x14ac:dyDescent="0.25">
      <c r="A296" s="4" t="s">
        <v>218</v>
      </c>
      <c r="B296" s="68" t="s">
        <v>335</v>
      </c>
      <c r="C296" s="10">
        <v>11</v>
      </c>
      <c r="D296" s="10">
        <v>12</v>
      </c>
      <c r="E296" s="10"/>
      <c r="F296" s="10">
        <v>15</v>
      </c>
      <c r="G296" s="10">
        <v>10</v>
      </c>
      <c r="H296" s="10">
        <v>10</v>
      </c>
      <c r="I296" s="10"/>
      <c r="J296" s="10">
        <v>9</v>
      </c>
      <c r="K296" s="10"/>
      <c r="L296" s="10"/>
      <c r="M296" s="10"/>
      <c r="N296" s="10">
        <v>9</v>
      </c>
    </row>
    <row r="297" spans="1:14" ht="21" customHeight="1" x14ac:dyDescent="0.25">
      <c r="A297" s="4" t="s">
        <v>219</v>
      </c>
      <c r="B297" s="68" t="s">
        <v>333</v>
      </c>
      <c r="C297" s="10">
        <v>11</v>
      </c>
      <c r="D297" s="10">
        <v>12</v>
      </c>
      <c r="E297" s="10"/>
      <c r="F297" s="10">
        <v>15</v>
      </c>
      <c r="G297" s="10">
        <v>10</v>
      </c>
      <c r="H297" s="10">
        <v>9</v>
      </c>
      <c r="I297" s="10"/>
      <c r="J297" s="10">
        <v>10</v>
      </c>
      <c r="K297" s="10"/>
      <c r="L297" s="10"/>
      <c r="M297" s="10"/>
      <c r="N297" s="10">
        <v>10</v>
      </c>
    </row>
    <row r="298" spans="1:14" ht="21" customHeight="1" x14ac:dyDescent="0.25">
      <c r="A298" s="4" t="s">
        <v>220</v>
      </c>
      <c r="B298" s="68" t="s">
        <v>332</v>
      </c>
      <c r="C298" s="10">
        <v>11</v>
      </c>
      <c r="D298" s="10">
        <v>12</v>
      </c>
      <c r="E298" s="10"/>
      <c r="F298" s="10">
        <v>15</v>
      </c>
      <c r="G298" s="10">
        <v>10</v>
      </c>
      <c r="H298" s="10">
        <v>10</v>
      </c>
      <c r="I298" s="10"/>
      <c r="J298" s="10">
        <v>10</v>
      </c>
      <c r="K298" s="10"/>
      <c r="L298" s="10"/>
      <c r="M298" s="10"/>
      <c r="N298" s="10">
        <v>10</v>
      </c>
    </row>
    <row r="299" spans="1:14" ht="21" customHeight="1" x14ac:dyDescent="0.25">
      <c r="A299" s="4" t="s">
        <v>221</v>
      </c>
      <c r="B299" s="68" t="s">
        <v>331</v>
      </c>
      <c r="C299" s="10">
        <v>11</v>
      </c>
      <c r="D299" s="10">
        <v>13</v>
      </c>
      <c r="E299" s="10"/>
      <c r="F299" s="10">
        <v>16</v>
      </c>
      <c r="G299" s="10">
        <v>11</v>
      </c>
      <c r="H299" s="10">
        <v>10</v>
      </c>
      <c r="I299" s="10"/>
      <c r="J299" s="10">
        <v>11</v>
      </c>
      <c r="K299" s="10"/>
      <c r="L299" s="10"/>
      <c r="M299" s="10"/>
      <c r="N299" s="10">
        <v>11</v>
      </c>
    </row>
    <row r="300" spans="1:14" ht="21" customHeight="1" x14ac:dyDescent="0.25">
      <c r="A300" s="4" t="s">
        <v>456</v>
      </c>
      <c r="B300" s="68" t="s">
        <v>223</v>
      </c>
      <c r="C300" s="10">
        <v>11</v>
      </c>
      <c r="D300" s="10">
        <v>12</v>
      </c>
      <c r="E300" s="10"/>
      <c r="F300" s="10">
        <v>15</v>
      </c>
      <c r="G300" s="10">
        <v>11</v>
      </c>
      <c r="H300" s="10">
        <v>10</v>
      </c>
      <c r="I300" s="10"/>
      <c r="J300" s="10">
        <v>13</v>
      </c>
      <c r="K300" s="10"/>
      <c r="L300" s="10"/>
      <c r="M300" s="10"/>
      <c r="N300" s="10">
        <v>13</v>
      </c>
    </row>
    <row r="301" spans="1:14" ht="21" customHeight="1" x14ac:dyDescent="0.25">
      <c r="A301" s="3">
        <v>2</v>
      </c>
      <c r="B301" s="69" t="s">
        <v>455</v>
      </c>
      <c r="C301" s="13">
        <f>C302</f>
        <v>11</v>
      </c>
      <c r="D301" s="13">
        <f t="shared" ref="D301:N301" si="60">D302</f>
        <v>15</v>
      </c>
      <c r="E301" s="13">
        <f t="shared" si="60"/>
        <v>0</v>
      </c>
      <c r="F301" s="13">
        <f t="shared" si="60"/>
        <v>16</v>
      </c>
      <c r="G301" s="13">
        <f t="shared" si="60"/>
        <v>11</v>
      </c>
      <c r="H301" s="13">
        <f t="shared" si="60"/>
        <v>11</v>
      </c>
      <c r="I301" s="13">
        <f t="shared" si="60"/>
        <v>0</v>
      </c>
      <c r="J301" s="13">
        <f t="shared" si="60"/>
        <v>13</v>
      </c>
      <c r="K301" s="13">
        <f t="shared" si="60"/>
        <v>0</v>
      </c>
      <c r="L301" s="13">
        <f t="shared" si="60"/>
        <v>0</v>
      </c>
      <c r="M301" s="13">
        <f t="shared" si="60"/>
        <v>0</v>
      </c>
      <c r="N301" s="13">
        <f t="shared" si="60"/>
        <v>13</v>
      </c>
    </row>
    <row r="302" spans="1:14" ht="21" customHeight="1" x14ac:dyDescent="0.25">
      <c r="A302" s="4" t="s">
        <v>225</v>
      </c>
      <c r="B302" s="68" t="s">
        <v>336</v>
      </c>
      <c r="C302" s="10">
        <v>11</v>
      </c>
      <c r="D302" s="10">
        <v>15</v>
      </c>
      <c r="E302" s="10"/>
      <c r="F302" s="10">
        <v>16</v>
      </c>
      <c r="G302" s="10">
        <v>11</v>
      </c>
      <c r="H302" s="10">
        <v>11</v>
      </c>
      <c r="I302" s="10"/>
      <c r="J302" s="10">
        <v>13</v>
      </c>
      <c r="K302" s="10"/>
      <c r="L302" s="10"/>
      <c r="M302" s="10"/>
      <c r="N302" s="10">
        <v>13</v>
      </c>
    </row>
    <row r="303" spans="1:14" ht="21" customHeight="1" x14ac:dyDescent="0.25">
      <c r="A303" s="75" t="s">
        <v>183</v>
      </c>
      <c r="B303" s="76" t="s">
        <v>330</v>
      </c>
      <c r="C303" s="77">
        <f>C304+C314</f>
        <v>110</v>
      </c>
      <c r="D303" s="77">
        <f t="shared" ref="D303:N303" si="61">D304+D314</f>
        <v>130</v>
      </c>
      <c r="E303" s="77">
        <f t="shared" si="61"/>
        <v>0</v>
      </c>
      <c r="F303" s="77">
        <f t="shared" si="61"/>
        <v>160</v>
      </c>
      <c r="G303" s="77">
        <f t="shared" si="61"/>
        <v>99</v>
      </c>
      <c r="H303" s="77">
        <f t="shared" si="61"/>
        <v>106</v>
      </c>
      <c r="I303" s="77">
        <f t="shared" si="61"/>
        <v>0</v>
      </c>
      <c r="J303" s="77">
        <f t="shared" si="61"/>
        <v>108</v>
      </c>
      <c r="K303" s="77">
        <f t="shared" si="61"/>
        <v>0</v>
      </c>
      <c r="L303" s="77">
        <f t="shared" si="61"/>
        <v>0</v>
      </c>
      <c r="M303" s="77">
        <f t="shared" si="61"/>
        <v>0</v>
      </c>
      <c r="N303" s="77">
        <f t="shared" si="61"/>
        <v>108</v>
      </c>
    </row>
    <row r="304" spans="1:14" ht="21" customHeight="1" x14ac:dyDescent="0.25">
      <c r="A304" s="3">
        <v>1</v>
      </c>
      <c r="B304" s="69" t="s">
        <v>444</v>
      </c>
      <c r="C304" s="13">
        <f>SUM(C305:C313)</f>
        <v>99</v>
      </c>
      <c r="D304" s="13">
        <f t="shared" ref="D304:N304" si="62">SUM(D305:D313)</f>
        <v>115</v>
      </c>
      <c r="E304" s="13">
        <f t="shared" si="62"/>
        <v>0</v>
      </c>
      <c r="F304" s="13">
        <f t="shared" si="62"/>
        <v>143</v>
      </c>
      <c r="G304" s="13">
        <f t="shared" si="62"/>
        <v>90</v>
      </c>
      <c r="H304" s="13">
        <f t="shared" si="62"/>
        <v>95</v>
      </c>
      <c r="I304" s="13">
        <f t="shared" si="62"/>
        <v>0</v>
      </c>
      <c r="J304" s="13">
        <f t="shared" si="62"/>
        <v>98</v>
      </c>
      <c r="K304" s="13">
        <f t="shared" si="62"/>
        <v>0</v>
      </c>
      <c r="L304" s="13">
        <f t="shared" si="62"/>
        <v>0</v>
      </c>
      <c r="M304" s="13">
        <f t="shared" si="62"/>
        <v>0</v>
      </c>
      <c r="N304" s="13">
        <f t="shared" si="62"/>
        <v>98</v>
      </c>
    </row>
    <row r="305" spans="1:14" ht="21" customHeight="1" x14ac:dyDescent="0.25">
      <c r="A305" s="4" t="s">
        <v>213</v>
      </c>
      <c r="B305" s="68" t="s">
        <v>300</v>
      </c>
      <c r="C305" s="10">
        <v>11</v>
      </c>
      <c r="D305" s="10">
        <v>14</v>
      </c>
      <c r="E305" s="10"/>
      <c r="F305" s="10">
        <v>17</v>
      </c>
      <c r="G305" s="10">
        <v>10</v>
      </c>
      <c r="H305" s="10">
        <v>9</v>
      </c>
      <c r="I305" s="10"/>
      <c r="J305" s="10">
        <v>14</v>
      </c>
      <c r="K305" s="10"/>
      <c r="L305" s="10"/>
      <c r="M305" s="10"/>
      <c r="N305" s="10">
        <v>14</v>
      </c>
    </row>
    <row r="306" spans="1:14" ht="21" customHeight="1" x14ac:dyDescent="0.25">
      <c r="A306" s="4" t="s">
        <v>214</v>
      </c>
      <c r="B306" s="68" t="s">
        <v>327</v>
      </c>
      <c r="C306" s="10">
        <v>11</v>
      </c>
      <c r="D306" s="10">
        <v>15</v>
      </c>
      <c r="E306" s="10"/>
      <c r="F306" s="10">
        <v>17</v>
      </c>
      <c r="G306" s="10">
        <v>10</v>
      </c>
      <c r="H306" s="10">
        <v>11</v>
      </c>
      <c r="I306" s="10"/>
      <c r="J306" s="10">
        <v>11</v>
      </c>
      <c r="K306" s="10"/>
      <c r="L306" s="10"/>
      <c r="M306" s="10"/>
      <c r="N306" s="10">
        <v>11</v>
      </c>
    </row>
    <row r="307" spans="1:14" ht="21" customHeight="1" x14ac:dyDescent="0.25">
      <c r="A307" s="4" t="s">
        <v>215</v>
      </c>
      <c r="B307" s="68" t="s">
        <v>328</v>
      </c>
      <c r="C307" s="10">
        <v>11</v>
      </c>
      <c r="D307" s="10">
        <v>13</v>
      </c>
      <c r="E307" s="10"/>
      <c r="F307" s="10">
        <v>16</v>
      </c>
      <c r="G307" s="10">
        <v>11</v>
      </c>
      <c r="H307" s="10">
        <v>12</v>
      </c>
      <c r="I307" s="10"/>
      <c r="J307" s="10">
        <v>8</v>
      </c>
      <c r="K307" s="10"/>
      <c r="L307" s="10"/>
      <c r="M307" s="10"/>
      <c r="N307" s="10">
        <v>8</v>
      </c>
    </row>
    <row r="308" spans="1:14" ht="21" customHeight="1" x14ac:dyDescent="0.25">
      <c r="A308" s="4" t="s">
        <v>216</v>
      </c>
      <c r="B308" s="68" t="s">
        <v>329</v>
      </c>
      <c r="C308" s="10">
        <v>11</v>
      </c>
      <c r="D308" s="10">
        <v>13</v>
      </c>
      <c r="E308" s="10"/>
      <c r="F308" s="10">
        <v>16</v>
      </c>
      <c r="G308" s="10">
        <v>11</v>
      </c>
      <c r="H308" s="10">
        <v>11</v>
      </c>
      <c r="I308" s="10"/>
      <c r="J308" s="10">
        <v>10</v>
      </c>
      <c r="K308" s="10"/>
      <c r="L308" s="10"/>
      <c r="M308" s="10"/>
      <c r="N308" s="10">
        <v>10</v>
      </c>
    </row>
    <row r="309" spans="1:14" ht="21" customHeight="1" x14ac:dyDescent="0.25">
      <c r="A309" s="4" t="s">
        <v>217</v>
      </c>
      <c r="B309" s="68" t="s">
        <v>322</v>
      </c>
      <c r="C309" s="10">
        <v>11</v>
      </c>
      <c r="D309" s="10">
        <v>9</v>
      </c>
      <c r="E309" s="10"/>
      <c r="F309" s="10">
        <v>14</v>
      </c>
      <c r="G309" s="10">
        <v>11</v>
      </c>
      <c r="H309" s="10">
        <v>9</v>
      </c>
      <c r="I309" s="10"/>
      <c r="J309" s="10">
        <v>9</v>
      </c>
      <c r="K309" s="10"/>
      <c r="L309" s="10"/>
      <c r="M309" s="10"/>
      <c r="N309" s="10">
        <v>9</v>
      </c>
    </row>
    <row r="310" spans="1:14" ht="21" customHeight="1" x14ac:dyDescent="0.25">
      <c r="A310" s="4" t="s">
        <v>218</v>
      </c>
      <c r="B310" s="68" t="s">
        <v>321</v>
      </c>
      <c r="C310" s="10">
        <v>11</v>
      </c>
      <c r="D310" s="10">
        <v>12</v>
      </c>
      <c r="E310" s="10"/>
      <c r="F310" s="10">
        <v>15</v>
      </c>
      <c r="G310" s="10">
        <v>9</v>
      </c>
      <c r="H310" s="10">
        <v>11</v>
      </c>
      <c r="I310" s="10"/>
      <c r="J310" s="10">
        <v>11</v>
      </c>
      <c r="K310" s="10"/>
      <c r="L310" s="10"/>
      <c r="M310" s="10"/>
      <c r="N310" s="10">
        <v>11</v>
      </c>
    </row>
    <row r="311" spans="1:14" ht="21" customHeight="1" x14ac:dyDescent="0.25">
      <c r="A311" s="4" t="s">
        <v>219</v>
      </c>
      <c r="B311" s="68" t="s">
        <v>323</v>
      </c>
      <c r="C311" s="10">
        <v>11</v>
      </c>
      <c r="D311" s="10">
        <v>13</v>
      </c>
      <c r="E311" s="10"/>
      <c r="F311" s="10">
        <v>16</v>
      </c>
      <c r="G311" s="10">
        <v>11</v>
      </c>
      <c r="H311" s="10">
        <v>11</v>
      </c>
      <c r="I311" s="10"/>
      <c r="J311" s="10">
        <v>12</v>
      </c>
      <c r="K311" s="10"/>
      <c r="L311" s="10"/>
      <c r="M311" s="10"/>
      <c r="N311" s="10">
        <v>12</v>
      </c>
    </row>
    <row r="312" spans="1:14" ht="21" customHeight="1" x14ac:dyDescent="0.25">
      <c r="A312" s="4" t="s">
        <v>220</v>
      </c>
      <c r="B312" s="68" t="s">
        <v>320</v>
      </c>
      <c r="C312" s="10">
        <v>11</v>
      </c>
      <c r="D312" s="10">
        <v>13</v>
      </c>
      <c r="E312" s="10"/>
      <c r="F312" s="10">
        <v>16</v>
      </c>
      <c r="G312" s="10">
        <v>7</v>
      </c>
      <c r="H312" s="10">
        <v>11</v>
      </c>
      <c r="I312" s="10"/>
      <c r="J312" s="10">
        <v>11</v>
      </c>
      <c r="K312" s="10"/>
      <c r="L312" s="10"/>
      <c r="M312" s="10"/>
      <c r="N312" s="10">
        <v>11</v>
      </c>
    </row>
    <row r="313" spans="1:14" ht="21" customHeight="1" x14ac:dyDescent="0.25">
      <c r="A313" s="4" t="s">
        <v>221</v>
      </c>
      <c r="B313" s="68" t="s">
        <v>324</v>
      </c>
      <c r="C313" s="10">
        <v>11</v>
      </c>
      <c r="D313" s="10">
        <v>13</v>
      </c>
      <c r="E313" s="10"/>
      <c r="F313" s="10">
        <v>16</v>
      </c>
      <c r="G313" s="10">
        <v>10</v>
      </c>
      <c r="H313" s="10">
        <v>10</v>
      </c>
      <c r="I313" s="10"/>
      <c r="J313" s="10">
        <v>12</v>
      </c>
      <c r="K313" s="10"/>
      <c r="L313" s="10"/>
      <c r="M313" s="10"/>
      <c r="N313" s="10">
        <v>12</v>
      </c>
    </row>
    <row r="314" spans="1:14" ht="21" customHeight="1" x14ac:dyDescent="0.25">
      <c r="A314" s="3">
        <v>2</v>
      </c>
      <c r="B314" s="69" t="s">
        <v>455</v>
      </c>
      <c r="C314" s="13">
        <f>C315</f>
        <v>11</v>
      </c>
      <c r="D314" s="13">
        <f t="shared" ref="D314:N314" si="63">D315</f>
        <v>15</v>
      </c>
      <c r="E314" s="13">
        <f t="shared" si="63"/>
        <v>0</v>
      </c>
      <c r="F314" s="13">
        <f t="shared" si="63"/>
        <v>17</v>
      </c>
      <c r="G314" s="13">
        <f t="shared" si="63"/>
        <v>9</v>
      </c>
      <c r="H314" s="13">
        <f t="shared" si="63"/>
        <v>11</v>
      </c>
      <c r="I314" s="13">
        <f t="shared" si="63"/>
        <v>0</v>
      </c>
      <c r="J314" s="13">
        <f t="shared" si="63"/>
        <v>10</v>
      </c>
      <c r="K314" s="13">
        <f t="shared" si="63"/>
        <v>0</v>
      </c>
      <c r="L314" s="13">
        <f t="shared" si="63"/>
        <v>0</v>
      </c>
      <c r="M314" s="13">
        <f t="shared" si="63"/>
        <v>0</v>
      </c>
      <c r="N314" s="13">
        <f t="shared" si="63"/>
        <v>10</v>
      </c>
    </row>
    <row r="315" spans="1:14" ht="21" customHeight="1" x14ac:dyDescent="0.25">
      <c r="A315" s="4" t="s">
        <v>225</v>
      </c>
      <c r="B315" s="68" t="s">
        <v>326</v>
      </c>
      <c r="C315" s="10">
        <v>11</v>
      </c>
      <c r="D315" s="10">
        <v>15</v>
      </c>
      <c r="E315" s="10"/>
      <c r="F315" s="10">
        <v>17</v>
      </c>
      <c r="G315" s="10">
        <v>9</v>
      </c>
      <c r="H315" s="10">
        <v>11</v>
      </c>
      <c r="I315" s="10"/>
      <c r="J315" s="10">
        <v>10</v>
      </c>
      <c r="K315" s="10"/>
      <c r="L315" s="10"/>
      <c r="M315" s="10"/>
      <c r="N315" s="10">
        <v>10</v>
      </c>
    </row>
    <row r="316" spans="1:14" ht="21" customHeight="1" x14ac:dyDescent="0.25">
      <c r="A316" s="75" t="s">
        <v>251</v>
      </c>
      <c r="B316" s="76" t="s">
        <v>379</v>
      </c>
      <c r="C316" s="77">
        <f>C317+C326</f>
        <v>99</v>
      </c>
      <c r="D316" s="77">
        <f t="shared" ref="D316:N316" si="64">D317+D326</f>
        <v>115</v>
      </c>
      <c r="E316" s="77">
        <f t="shared" si="64"/>
        <v>0</v>
      </c>
      <c r="F316" s="77">
        <f t="shared" si="64"/>
        <v>142</v>
      </c>
      <c r="G316" s="77">
        <f t="shared" si="64"/>
        <v>98</v>
      </c>
      <c r="H316" s="77">
        <f t="shared" si="64"/>
        <v>87</v>
      </c>
      <c r="I316" s="77">
        <f t="shared" si="64"/>
        <v>0</v>
      </c>
      <c r="J316" s="77">
        <f t="shared" si="64"/>
        <v>121</v>
      </c>
      <c r="K316" s="77">
        <f t="shared" si="64"/>
        <v>0</v>
      </c>
      <c r="L316" s="77">
        <f t="shared" si="64"/>
        <v>0</v>
      </c>
      <c r="M316" s="77">
        <f t="shared" si="64"/>
        <v>0</v>
      </c>
      <c r="N316" s="77">
        <f t="shared" si="64"/>
        <v>121</v>
      </c>
    </row>
    <row r="317" spans="1:14" ht="21" customHeight="1" x14ac:dyDescent="0.25">
      <c r="A317" s="3">
        <v>1</v>
      </c>
      <c r="B317" s="69" t="s">
        <v>444</v>
      </c>
      <c r="C317" s="13">
        <f>SUM(C318:C325)</f>
        <v>88</v>
      </c>
      <c r="D317" s="13">
        <f t="shared" ref="D317:N317" si="65">SUM(D318:D325)</f>
        <v>103</v>
      </c>
      <c r="E317" s="13">
        <f t="shared" si="65"/>
        <v>0</v>
      </c>
      <c r="F317" s="13">
        <f t="shared" si="65"/>
        <v>127</v>
      </c>
      <c r="G317" s="13">
        <f t="shared" si="65"/>
        <v>87</v>
      </c>
      <c r="H317" s="13">
        <f t="shared" si="65"/>
        <v>77</v>
      </c>
      <c r="I317" s="13">
        <f t="shared" si="65"/>
        <v>0</v>
      </c>
      <c r="J317" s="13">
        <f t="shared" si="65"/>
        <v>109</v>
      </c>
      <c r="K317" s="13">
        <f t="shared" si="65"/>
        <v>0</v>
      </c>
      <c r="L317" s="13">
        <f t="shared" si="65"/>
        <v>0</v>
      </c>
      <c r="M317" s="13">
        <f t="shared" si="65"/>
        <v>0</v>
      </c>
      <c r="N317" s="13">
        <f t="shared" si="65"/>
        <v>109</v>
      </c>
    </row>
    <row r="318" spans="1:14" ht="21" customHeight="1" x14ac:dyDescent="0.25">
      <c r="A318" s="4" t="s">
        <v>213</v>
      </c>
      <c r="B318" s="68" t="s">
        <v>377</v>
      </c>
      <c r="C318" s="10">
        <v>11</v>
      </c>
      <c r="D318" s="10">
        <v>14</v>
      </c>
      <c r="E318" s="10"/>
      <c r="F318" s="10">
        <v>17</v>
      </c>
      <c r="G318" s="10">
        <v>11</v>
      </c>
      <c r="H318" s="10">
        <v>9</v>
      </c>
      <c r="I318" s="10"/>
      <c r="J318" s="10">
        <v>14</v>
      </c>
      <c r="K318" s="10"/>
      <c r="L318" s="10"/>
      <c r="M318" s="10"/>
      <c r="N318" s="10">
        <v>14</v>
      </c>
    </row>
    <row r="319" spans="1:14" ht="21" customHeight="1" x14ac:dyDescent="0.25">
      <c r="A319" s="4" t="s">
        <v>214</v>
      </c>
      <c r="B319" s="68" t="s">
        <v>373</v>
      </c>
      <c r="C319" s="10">
        <v>11</v>
      </c>
      <c r="D319" s="10">
        <v>13</v>
      </c>
      <c r="E319" s="10"/>
      <c r="F319" s="10">
        <v>16</v>
      </c>
      <c r="G319" s="10">
        <v>11</v>
      </c>
      <c r="H319" s="10">
        <v>11</v>
      </c>
      <c r="I319" s="10"/>
      <c r="J319" s="10">
        <v>14</v>
      </c>
      <c r="K319" s="10"/>
      <c r="L319" s="10"/>
      <c r="M319" s="10"/>
      <c r="N319" s="10">
        <v>14</v>
      </c>
    </row>
    <row r="320" spans="1:14" ht="21" customHeight="1" x14ac:dyDescent="0.25">
      <c r="A320" s="4" t="s">
        <v>215</v>
      </c>
      <c r="B320" s="68" t="s">
        <v>369</v>
      </c>
      <c r="C320" s="10">
        <v>11</v>
      </c>
      <c r="D320" s="10">
        <v>13</v>
      </c>
      <c r="E320" s="10"/>
      <c r="F320" s="10">
        <v>16</v>
      </c>
      <c r="G320" s="10">
        <v>10</v>
      </c>
      <c r="H320" s="10">
        <v>9</v>
      </c>
      <c r="I320" s="10"/>
      <c r="J320" s="10">
        <v>14</v>
      </c>
      <c r="K320" s="10"/>
      <c r="L320" s="10"/>
      <c r="M320" s="10"/>
      <c r="N320" s="10">
        <v>14</v>
      </c>
    </row>
    <row r="321" spans="1:14" ht="21" customHeight="1" x14ac:dyDescent="0.25">
      <c r="A321" s="4" t="s">
        <v>216</v>
      </c>
      <c r="B321" s="68" t="s">
        <v>370</v>
      </c>
      <c r="C321" s="10">
        <v>11</v>
      </c>
      <c r="D321" s="10">
        <v>12</v>
      </c>
      <c r="E321" s="10"/>
      <c r="F321" s="10">
        <v>15</v>
      </c>
      <c r="G321" s="10">
        <v>11</v>
      </c>
      <c r="H321" s="10">
        <v>9</v>
      </c>
      <c r="I321" s="10"/>
      <c r="J321" s="10">
        <v>12</v>
      </c>
      <c r="K321" s="10"/>
      <c r="L321" s="10"/>
      <c r="M321" s="10"/>
      <c r="N321" s="10">
        <v>12</v>
      </c>
    </row>
    <row r="322" spans="1:14" ht="21" customHeight="1" x14ac:dyDescent="0.25">
      <c r="A322" s="4" t="s">
        <v>217</v>
      </c>
      <c r="B322" s="68" t="s">
        <v>376</v>
      </c>
      <c r="C322" s="10">
        <v>11</v>
      </c>
      <c r="D322" s="10">
        <v>13</v>
      </c>
      <c r="E322" s="10"/>
      <c r="F322" s="10">
        <v>16</v>
      </c>
      <c r="G322" s="10">
        <v>11</v>
      </c>
      <c r="H322" s="10">
        <v>10</v>
      </c>
      <c r="I322" s="10"/>
      <c r="J322" s="10">
        <v>13</v>
      </c>
      <c r="K322" s="10"/>
      <c r="L322" s="10"/>
      <c r="M322" s="10"/>
      <c r="N322" s="10">
        <v>13</v>
      </c>
    </row>
    <row r="323" spans="1:14" ht="21" customHeight="1" x14ac:dyDescent="0.25">
      <c r="A323" s="4" t="s">
        <v>218</v>
      </c>
      <c r="B323" s="68" t="s">
        <v>378</v>
      </c>
      <c r="C323" s="10">
        <v>11</v>
      </c>
      <c r="D323" s="10">
        <v>14</v>
      </c>
      <c r="E323" s="10"/>
      <c r="F323" s="10">
        <v>17</v>
      </c>
      <c r="G323" s="10">
        <v>11</v>
      </c>
      <c r="H323" s="10">
        <v>10</v>
      </c>
      <c r="I323" s="10"/>
      <c r="J323" s="10">
        <v>16</v>
      </c>
      <c r="K323" s="10"/>
      <c r="L323" s="10"/>
      <c r="M323" s="10"/>
      <c r="N323" s="10">
        <v>16</v>
      </c>
    </row>
    <row r="324" spans="1:14" ht="21" customHeight="1" x14ac:dyDescent="0.25">
      <c r="A324" s="4" t="s">
        <v>219</v>
      </c>
      <c r="B324" s="68" t="s">
        <v>371</v>
      </c>
      <c r="C324" s="10">
        <v>11</v>
      </c>
      <c r="D324" s="10">
        <v>13</v>
      </c>
      <c r="E324" s="10"/>
      <c r="F324" s="10">
        <v>16</v>
      </c>
      <c r="G324" s="10">
        <v>11</v>
      </c>
      <c r="H324" s="10">
        <v>9</v>
      </c>
      <c r="I324" s="10"/>
      <c r="J324" s="10">
        <v>14</v>
      </c>
      <c r="K324" s="10"/>
      <c r="L324" s="10"/>
      <c r="M324" s="10"/>
      <c r="N324" s="10">
        <v>14</v>
      </c>
    </row>
    <row r="325" spans="1:14" ht="21" customHeight="1" x14ac:dyDescent="0.25">
      <c r="A325" s="4" t="s">
        <v>220</v>
      </c>
      <c r="B325" s="68" t="s">
        <v>374</v>
      </c>
      <c r="C325" s="10">
        <v>11</v>
      </c>
      <c r="D325" s="10">
        <v>11</v>
      </c>
      <c r="E325" s="10"/>
      <c r="F325" s="10">
        <v>14</v>
      </c>
      <c r="G325" s="10">
        <v>11</v>
      </c>
      <c r="H325" s="10">
        <v>10</v>
      </c>
      <c r="I325" s="10"/>
      <c r="J325" s="10">
        <v>12</v>
      </c>
      <c r="K325" s="10"/>
      <c r="L325" s="10"/>
      <c r="M325" s="10"/>
      <c r="N325" s="10">
        <v>12</v>
      </c>
    </row>
    <row r="326" spans="1:14" ht="21" customHeight="1" x14ac:dyDescent="0.25">
      <c r="A326" s="3">
        <v>2</v>
      </c>
      <c r="B326" s="69" t="s">
        <v>455</v>
      </c>
      <c r="C326" s="13">
        <f>C327</f>
        <v>11</v>
      </c>
      <c r="D326" s="13">
        <f t="shared" ref="D326:N326" si="66">D327</f>
        <v>12</v>
      </c>
      <c r="E326" s="13">
        <f t="shared" si="66"/>
        <v>0</v>
      </c>
      <c r="F326" s="13">
        <f t="shared" si="66"/>
        <v>15</v>
      </c>
      <c r="G326" s="13">
        <f t="shared" si="66"/>
        <v>11</v>
      </c>
      <c r="H326" s="13">
        <f t="shared" si="66"/>
        <v>10</v>
      </c>
      <c r="I326" s="13">
        <f t="shared" si="66"/>
        <v>0</v>
      </c>
      <c r="J326" s="13">
        <f t="shared" si="66"/>
        <v>12</v>
      </c>
      <c r="K326" s="13">
        <f t="shared" si="66"/>
        <v>0</v>
      </c>
      <c r="L326" s="13">
        <f t="shared" si="66"/>
        <v>0</v>
      </c>
      <c r="M326" s="13">
        <f t="shared" si="66"/>
        <v>0</v>
      </c>
      <c r="N326" s="13">
        <f t="shared" si="66"/>
        <v>12</v>
      </c>
    </row>
    <row r="327" spans="1:14" ht="21" customHeight="1" x14ac:dyDescent="0.25">
      <c r="A327" s="4" t="s">
        <v>225</v>
      </c>
      <c r="B327" s="68" t="s">
        <v>375</v>
      </c>
      <c r="C327" s="10">
        <v>11</v>
      </c>
      <c r="D327" s="10">
        <v>12</v>
      </c>
      <c r="E327" s="10"/>
      <c r="F327" s="10">
        <v>15</v>
      </c>
      <c r="G327" s="10">
        <v>11</v>
      </c>
      <c r="H327" s="10">
        <v>10</v>
      </c>
      <c r="I327" s="10"/>
      <c r="J327" s="10">
        <v>12</v>
      </c>
      <c r="K327" s="10"/>
      <c r="L327" s="10"/>
      <c r="M327" s="10"/>
      <c r="N327" s="10">
        <v>12</v>
      </c>
    </row>
    <row r="328" spans="1:14" ht="21" customHeight="1" x14ac:dyDescent="0.25">
      <c r="A328" s="75" t="s">
        <v>361</v>
      </c>
      <c r="B328" s="76" t="s">
        <v>382</v>
      </c>
      <c r="C328" s="77">
        <f>C329+C340</f>
        <v>121</v>
      </c>
      <c r="D328" s="77">
        <f t="shared" ref="D328:N328" si="67">D329+D340</f>
        <v>136</v>
      </c>
      <c r="E328" s="77">
        <f t="shared" si="67"/>
        <v>0</v>
      </c>
      <c r="F328" s="77">
        <f t="shared" si="67"/>
        <v>169</v>
      </c>
      <c r="G328" s="77">
        <f t="shared" si="67"/>
        <v>121</v>
      </c>
      <c r="H328" s="77">
        <f t="shared" si="67"/>
        <v>110</v>
      </c>
      <c r="I328" s="77">
        <f t="shared" si="67"/>
        <v>0</v>
      </c>
      <c r="J328" s="77">
        <f t="shared" si="67"/>
        <v>145</v>
      </c>
      <c r="K328" s="77">
        <f t="shared" si="67"/>
        <v>0</v>
      </c>
      <c r="L328" s="77">
        <f t="shared" si="67"/>
        <v>0</v>
      </c>
      <c r="M328" s="77">
        <f t="shared" si="67"/>
        <v>0</v>
      </c>
      <c r="N328" s="77">
        <f t="shared" si="67"/>
        <v>145</v>
      </c>
    </row>
    <row r="329" spans="1:14" ht="21" customHeight="1" x14ac:dyDescent="0.25">
      <c r="A329" s="3">
        <v>1</v>
      </c>
      <c r="B329" s="69" t="s">
        <v>444</v>
      </c>
      <c r="C329" s="13">
        <f>SUM(C330:C339)</f>
        <v>110</v>
      </c>
      <c r="D329" s="13">
        <f t="shared" ref="D329:N329" si="68">SUM(D330:D339)</f>
        <v>127</v>
      </c>
      <c r="E329" s="13">
        <f t="shared" si="68"/>
        <v>0</v>
      </c>
      <c r="F329" s="13">
        <f t="shared" si="68"/>
        <v>157</v>
      </c>
      <c r="G329" s="13">
        <f t="shared" si="68"/>
        <v>110</v>
      </c>
      <c r="H329" s="13">
        <f t="shared" si="68"/>
        <v>101</v>
      </c>
      <c r="I329" s="13">
        <f t="shared" si="68"/>
        <v>0</v>
      </c>
      <c r="J329" s="13">
        <f t="shared" si="68"/>
        <v>133</v>
      </c>
      <c r="K329" s="13">
        <f t="shared" si="68"/>
        <v>0</v>
      </c>
      <c r="L329" s="13">
        <f t="shared" si="68"/>
        <v>0</v>
      </c>
      <c r="M329" s="13">
        <f t="shared" si="68"/>
        <v>0</v>
      </c>
      <c r="N329" s="13">
        <f t="shared" si="68"/>
        <v>133</v>
      </c>
    </row>
    <row r="330" spans="1:14" ht="21" customHeight="1" x14ac:dyDescent="0.25">
      <c r="A330" s="4" t="s">
        <v>213</v>
      </c>
      <c r="B330" s="68" t="s">
        <v>386</v>
      </c>
      <c r="C330" s="10">
        <v>11</v>
      </c>
      <c r="D330" s="10">
        <v>12</v>
      </c>
      <c r="E330" s="10"/>
      <c r="F330" s="10">
        <v>15</v>
      </c>
      <c r="G330" s="10">
        <v>11</v>
      </c>
      <c r="H330" s="10">
        <v>10</v>
      </c>
      <c r="I330" s="10"/>
      <c r="J330" s="10">
        <v>14</v>
      </c>
      <c r="K330" s="10"/>
      <c r="L330" s="10"/>
      <c r="M330" s="10"/>
      <c r="N330" s="10">
        <v>14</v>
      </c>
    </row>
    <row r="331" spans="1:14" ht="21" customHeight="1" x14ac:dyDescent="0.25">
      <c r="A331" s="4" t="s">
        <v>214</v>
      </c>
      <c r="B331" s="68" t="s">
        <v>385</v>
      </c>
      <c r="C331" s="10">
        <v>11</v>
      </c>
      <c r="D331" s="10">
        <v>11</v>
      </c>
      <c r="E331" s="10"/>
      <c r="F331" s="10">
        <v>14</v>
      </c>
      <c r="G331" s="10">
        <v>11</v>
      </c>
      <c r="H331" s="10">
        <v>10</v>
      </c>
      <c r="I331" s="10"/>
      <c r="J331" s="10">
        <v>11</v>
      </c>
      <c r="K331" s="10"/>
      <c r="L331" s="10"/>
      <c r="M331" s="10"/>
      <c r="N331" s="10">
        <v>11</v>
      </c>
    </row>
    <row r="332" spans="1:14" ht="21" customHeight="1" x14ac:dyDescent="0.25">
      <c r="A332" s="4" t="s">
        <v>215</v>
      </c>
      <c r="B332" s="68" t="s">
        <v>390</v>
      </c>
      <c r="C332" s="10">
        <v>11</v>
      </c>
      <c r="D332" s="10">
        <v>13</v>
      </c>
      <c r="E332" s="10"/>
      <c r="F332" s="10">
        <v>16</v>
      </c>
      <c r="G332" s="10">
        <v>11</v>
      </c>
      <c r="H332" s="10">
        <v>8</v>
      </c>
      <c r="I332" s="10"/>
      <c r="J332" s="10">
        <v>15</v>
      </c>
      <c r="K332" s="10"/>
      <c r="L332" s="10"/>
      <c r="M332" s="10"/>
      <c r="N332" s="10">
        <v>15</v>
      </c>
    </row>
    <row r="333" spans="1:14" ht="21" customHeight="1" x14ac:dyDescent="0.25">
      <c r="A333" s="4" t="s">
        <v>216</v>
      </c>
      <c r="B333" s="68" t="s">
        <v>387</v>
      </c>
      <c r="C333" s="10">
        <v>11</v>
      </c>
      <c r="D333" s="10">
        <v>12</v>
      </c>
      <c r="E333" s="10"/>
      <c r="F333" s="10">
        <v>15</v>
      </c>
      <c r="G333" s="10">
        <v>11</v>
      </c>
      <c r="H333" s="10">
        <v>10</v>
      </c>
      <c r="I333" s="10"/>
      <c r="J333" s="10">
        <v>13</v>
      </c>
      <c r="K333" s="10"/>
      <c r="L333" s="10"/>
      <c r="M333" s="10"/>
      <c r="N333" s="10">
        <v>13</v>
      </c>
    </row>
    <row r="334" spans="1:14" ht="21" customHeight="1" x14ac:dyDescent="0.25">
      <c r="A334" s="4" t="s">
        <v>217</v>
      </c>
      <c r="B334" s="68" t="s">
        <v>383</v>
      </c>
      <c r="C334" s="10">
        <v>11</v>
      </c>
      <c r="D334" s="10">
        <v>18</v>
      </c>
      <c r="E334" s="10"/>
      <c r="F334" s="10">
        <v>21</v>
      </c>
      <c r="G334" s="10">
        <v>11</v>
      </c>
      <c r="H334" s="10">
        <v>11</v>
      </c>
      <c r="I334" s="10"/>
      <c r="J334" s="10">
        <v>13</v>
      </c>
      <c r="K334" s="10"/>
      <c r="L334" s="10"/>
      <c r="M334" s="10"/>
      <c r="N334" s="10">
        <v>13</v>
      </c>
    </row>
    <row r="335" spans="1:14" ht="21" customHeight="1" x14ac:dyDescent="0.25">
      <c r="A335" s="4" t="s">
        <v>218</v>
      </c>
      <c r="B335" s="68" t="s">
        <v>381</v>
      </c>
      <c r="C335" s="10">
        <v>11</v>
      </c>
      <c r="D335" s="10">
        <v>15</v>
      </c>
      <c r="E335" s="10"/>
      <c r="F335" s="10">
        <v>18</v>
      </c>
      <c r="G335" s="10">
        <v>11</v>
      </c>
      <c r="H335" s="10">
        <v>11</v>
      </c>
      <c r="I335" s="10"/>
      <c r="J335" s="10">
        <v>15</v>
      </c>
      <c r="K335" s="10"/>
      <c r="L335" s="10"/>
      <c r="M335" s="10"/>
      <c r="N335" s="10">
        <v>15</v>
      </c>
    </row>
    <row r="336" spans="1:14" ht="21" customHeight="1" x14ac:dyDescent="0.25">
      <c r="A336" s="4" t="s">
        <v>219</v>
      </c>
      <c r="B336" s="68" t="s">
        <v>384</v>
      </c>
      <c r="C336" s="10">
        <v>11</v>
      </c>
      <c r="D336" s="10">
        <v>12</v>
      </c>
      <c r="E336" s="10"/>
      <c r="F336" s="10">
        <v>15</v>
      </c>
      <c r="G336" s="10">
        <v>11</v>
      </c>
      <c r="H336" s="10">
        <v>11</v>
      </c>
      <c r="I336" s="10"/>
      <c r="J336" s="10">
        <v>13</v>
      </c>
      <c r="K336" s="10"/>
      <c r="L336" s="10"/>
      <c r="M336" s="10"/>
      <c r="N336" s="10">
        <v>13</v>
      </c>
    </row>
    <row r="337" spans="1:14" ht="21" customHeight="1" x14ac:dyDescent="0.25">
      <c r="A337" s="4" t="s">
        <v>220</v>
      </c>
      <c r="B337" s="68" t="s">
        <v>391</v>
      </c>
      <c r="C337" s="10">
        <v>11</v>
      </c>
      <c r="D337" s="10">
        <v>12</v>
      </c>
      <c r="E337" s="10"/>
      <c r="F337" s="10">
        <v>15</v>
      </c>
      <c r="G337" s="10">
        <v>11</v>
      </c>
      <c r="H337" s="10">
        <v>10</v>
      </c>
      <c r="I337" s="10"/>
      <c r="J337" s="10">
        <v>11</v>
      </c>
      <c r="K337" s="10"/>
      <c r="L337" s="10"/>
      <c r="M337" s="10"/>
      <c r="N337" s="10">
        <v>11</v>
      </c>
    </row>
    <row r="338" spans="1:14" ht="21" customHeight="1" x14ac:dyDescent="0.25">
      <c r="A338" s="4" t="s">
        <v>221</v>
      </c>
      <c r="B338" s="68" t="s">
        <v>392</v>
      </c>
      <c r="C338" s="10">
        <v>11</v>
      </c>
      <c r="D338" s="10">
        <v>11</v>
      </c>
      <c r="E338" s="10"/>
      <c r="F338" s="10">
        <v>14</v>
      </c>
      <c r="G338" s="10">
        <v>11</v>
      </c>
      <c r="H338" s="10">
        <v>10</v>
      </c>
      <c r="I338" s="10"/>
      <c r="J338" s="10">
        <v>14</v>
      </c>
      <c r="K338" s="10"/>
      <c r="L338" s="10"/>
      <c r="M338" s="10"/>
      <c r="N338" s="10">
        <v>14</v>
      </c>
    </row>
    <row r="339" spans="1:14" ht="21" customHeight="1" x14ac:dyDescent="0.25">
      <c r="A339" s="4" t="s">
        <v>456</v>
      </c>
      <c r="B339" s="68" t="s">
        <v>393</v>
      </c>
      <c r="C339" s="10">
        <v>11</v>
      </c>
      <c r="D339" s="10">
        <v>11</v>
      </c>
      <c r="E339" s="10"/>
      <c r="F339" s="10">
        <v>14</v>
      </c>
      <c r="G339" s="10">
        <v>11</v>
      </c>
      <c r="H339" s="10">
        <v>10</v>
      </c>
      <c r="I339" s="10"/>
      <c r="J339" s="10">
        <v>14</v>
      </c>
      <c r="K339" s="10"/>
      <c r="L339" s="10"/>
      <c r="M339" s="10"/>
      <c r="N339" s="10">
        <v>14</v>
      </c>
    </row>
    <row r="340" spans="1:14" ht="21" customHeight="1" x14ac:dyDescent="0.25">
      <c r="A340" s="3">
        <v>2</v>
      </c>
      <c r="B340" s="69" t="s">
        <v>455</v>
      </c>
      <c r="C340" s="13">
        <f>C341</f>
        <v>11</v>
      </c>
      <c r="D340" s="13">
        <f t="shared" ref="D340:N340" si="69">D341</f>
        <v>9</v>
      </c>
      <c r="E340" s="13">
        <f t="shared" si="69"/>
        <v>0</v>
      </c>
      <c r="F340" s="13">
        <f t="shared" si="69"/>
        <v>12</v>
      </c>
      <c r="G340" s="13">
        <f t="shared" si="69"/>
        <v>11</v>
      </c>
      <c r="H340" s="13">
        <f t="shared" si="69"/>
        <v>9</v>
      </c>
      <c r="I340" s="13">
        <f t="shared" si="69"/>
        <v>0</v>
      </c>
      <c r="J340" s="13">
        <f t="shared" si="69"/>
        <v>12</v>
      </c>
      <c r="K340" s="13">
        <f t="shared" si="69"/>
        <v>0</v>
      </c>
      <c r="L340" s="13">
        <f t="shared" si="69"/>
        <v>0</v>
      </c>
      <c r="M340" s="13">
        <f t="shared" si="69"/>
        <v>0</v>
      </c>
      <c r="N340" s="13">
        <f t="shared" si="69"/>
        <v>12</v>
      </c>
    </row>
    <row r="341" spans="1:14" ht="21" customHeight="1" x14ac:dyDescent="0.25">
      <c r="A341" s="4" t="s">
        <v>225</v>
      </c>
      <c r="B341" s="68" t="s">
        <v>389</v>
      </c>
      <c r="C341" s="10">
        <v>11</v>
      </c>
      <c r="D341" s="10">
        <v>9</v>
      </c>
      <c r="E341" s="10"/>
      <c r="F341" s="10">
        <v>12</v>
      </c>
      <c r="G341" s="10">
        <v>11</v>
      </c>
      <c r="H341" s="10">
        <v>9</v>
      </c>
      <c r="I341" s="10"/>
      <c r="J341" s="10">
        <v>12</v>
      </c>
      <c r="K341" s="10"/>
      <c r="L341" s="10"/>
      <c r="M341" s="10"/>
      <c r="N341" s="10">
        <v>12</v>
      </c>
    </row>
    <row r="342" spans="1:14" ht="21" customHeight="1" x14ac:dyDescent="0.25">
      <c r="A342" s="75" t="s">
        <v>368</v>
      </c>
      <c r="B342" s="76" t="s">
        <v>401</v>
      </c>
      <c r="C342" s="77">
        <f>SUM(C343:C348)</f>
        <v>66</v>
      </c>
      <c r="D342" s="77">
        <f t="shared" ref="D342:N342" si="70">SUM(D343:D348)</f>
        <v>82</v>
      </c>
      <c r="E342" s="77">
        <f t="shared" si="70"/>
        <v>0</v>
      </c>
      <c r="F342" s="77">
        <f t="shared" si="70"/>
        <v>100</v>
      </c>
      <c r="G342" s="77">
        <f t="shared" si="70"/>
        <v>64</v>
      </c>
      <c r="H342" s="77">
        <f t="shared" si="70"/>
        <v>60</v>
      </c>
      <c r="I342" s="77">
        <f t="shared" si="70"/>
        <v>0</v>
      </c>
      <c r="J342" s="77">
        <f t="shared" si="70"/>
        <v>74</v>
      </c>
      <c r="K342" s="77">
        <f t="shared" si="70"/>
        <v>0</v>
      </c>
      <c r="L342" s="77">
        <f t="shared" si="70"/>
        <v>0</v>
      </c>
      <c r="M342" s="77">
        <f t="shared" si="70"/>
        <v>0</v>
      </c>
      <c r="N342" s="77">
        <f t="shared" si="70"/>
        <v>74</v>
      </c>
    </row>
    <row r="343" spans="1:14" ht="21" customHeight="1" x14ac:dyDescent="0.25">
      <c r="A343" s="4" t="s">
        <v>213</v>
      </c>
      <c r="B343" s="68" t="s">
        <v>397</v>
      </c>
      <c r="C343" s="10">
        <v>11</v>
      </c>
      <c r="D343" s="10">
        <v>12</v>
      </c>
      <c r="E343" s="10"/>
      <c r="F343" s="10">
        <v>16</v>
      </c>
      <c r="G343" s="10">
        <v>11</v>
      </c>
      <c r="H343" s="10">
        <v>8</v>
      </c>
      <c r="I343" s="10"/>
      <c r="J343" s="10">
        <v>11</v>
      </c>
      <c r="K343" s="10"/>
      <c r="L343" s="10"/>
      <c r="M343" s="10"/>
      <c r="N343" s="10">
        <v>11</v>
      </c>
    </row>
    <row r="344" spans="1:14" ht="21" customHeight="1" x14ac:dyDescent="0.25">
      <c r="A344" s="4" t="s">
        <v>214</v>
      </c>
      <c r="B344" s="68" t="s">
        <v>398</v>
      </c>
      <c r="C344" s="10">
        <v>11</v>
      </c>
      <c r="D344" s="10">
        <v>11</v>
      </c>
      <c r="E344" s="10"/>
      <c r="F344" s="10">
        <v>16</v>
      </c>
      <c r="G344" s="10">
        <v>10</v>
      </c>
      <c r="H344" s="10">
        <v>9</v>
      </c>
      <c r="I344" s="10"/>
      <c r="J344" s="10">
        <v>11</v>
      </c>
      <c r="K344" s="10"/>
      <c r="L344" s="10"/>
      <c r="M344" s="10"/>
      <c r="N344" s="10">
        <v>11</v>
      </c>
    </row>
    <row r="345" spans="1:14" ht="21" customHeight="1" x14ac:dyDescent="0.25">
      <c r="A345" s="4" t="s">
        <v>215</v>
      </c>
      <c r="B345" s="68" t="s">
        <v>395</v>
      </c>
      <c r="C345" s="10">
        <v>11</v>
      </c>
      <c r="D345" s="10">
        <v>11</v>
      </c>
      <c r="E345" s="10"/>
      <c r="F345" s="10">
        <v>16</v>
      </c>
      <c r="G345" s="10">
        <v>11</v>
      </c>
      <c r="H345" s="10">
        <v>11</v>
      </c>
      <c r="I345" s="10"/>
      <c r="J345" s="10">
        <v>12</v>
      </c>
      <c r="K345" s="10"/>
      <c r="L345" s="10"/>
      <c r="M345" s="10"/>
      <c r="N345" s="10">
        <v>12</v>
      </c>
    </row>
    <row r="346" spans="1:14" ht="21" customHeight="1" x14ac:dyDescent="0.25">
      <c r="A346" s="4" t="s">
        <v>216</v>
      </c>
      <c r="B346" s="68" t="s">
        <v>396</v>
      </c>
      <c r="C346" s="10">
        <v>11</v>
      </c>
      <c r="D346" s="10">
        <v>12</v>
      </c>
      <c r="E346" s="10"/>
      <c r="F346" s="10">
        <v>16</v>
      </c>
      <c r="G346" s="10">
        <v>11</v>
      </c>
      <c r="H346" s="10">
        <v>11</v>
      </c>
      <c r="I346" s="10"/>
      <c r="J346" s="10">
        <v>14</v>
      </c>
      <c r="K346" s="10"/>
      <c r="L346" s="10"/>
      <c r="M346" s="10"/>
      <c r="N346" s="10">
        <v>14</v>
      </c>
    </row>
    <row r="347" spans="1:14" ht="21" customHeight="1" x14ac:dyDescent="0.25">
      <c r="A347" s="4" t="s">
        <v>217</v>
      </c>
      <c r="B347" s="68" t="s">
        <v>400</v>
      </c>
      <c r="C347" s="10">
        <v>11</v>
      </c>
      <c r="D347" s="10">
        <v>20</v>
      </c>
      <c r="E347" s="10"/>
      <c r="F347" s="10">
        <v>19</v>
      </c>
      <c r="G347" s="10">
        <v>11</v>
      </c>
      <c r="H347" s="10">
        <v>11</v>
      </c>
      <c r="I347" s="10"/>
      <c r="J347" s="10">
        <v>13</v>
      </c>
      <c r="K347" s="10"/>
      <c r="L347" s="10"/>
      <c r="M347" s="10"/>
      <c r="N347" s="10">
        <v>13</v>
      </c>
    </row>
    <row r="348" spans="1:14" ht="21" customHeight="1" x14ac:dyDescent="0.25">
      <c r="A348" s="4" t="s">
        <v>218</v>
      </c>
      <c r="B348" s="68" t="s">
        <v>399</v>
      </c>
      <c r="C348" s="10">
        <v>11</v>
      </c>
      <c r="D348" s="10">
        <v>16</v>
      </c>
      <c r="E348" s="10"/>
      <c r="F348" s="10">
        <v>17</v>
      </c>
      <c r="G348" s="10">
        <v>10</v>
      </c>
      <c r="H348" s="10">
        <v>10</v>
      </c>
      <c r="I348" s="10"/>
      <c r="J348" s="10">
        <v>13</v>
      </c>
      <c r="K348" s="10"/>
      <c r="L348" s="10"/>
      <c r="M348" s="10"/>
      <c r="N348" s="10">
        <v>13</v>
      </c>
    </row>
    <row r="349" spans="1:14" ht="21" customHeight="1" x14ac:dyDescent="0.25">
      <c r="A349" s="75" t="s">
        <v>380</v>
      </c>
      <c r="B349" s="76" t="s">
        <v>411</v>
      </c>
      <c r="C349" s="77">
        <f>C350+C358</f>
        <v>88</v>
      </c>
      <c r="D349" s="77">
        <f t="shared" ref="D349:N349" si="71">D350+D358</f>
        <v>97</v>
      </c>
      <c r="E349" s="77">
        <f t="shared" si="71"/>
        <v>0</v>
      </c>
      <c r="F349" s="77">
        <f t="shared" si="71"/>
        <v>121</v>
      </c>
      <c r="G349" s="77">
        <f t="shared" si="71"/>
        <v>89</v>
      </c>
      <c r="H349" s="77">
        <f t="shared" si="71"/>
        <v>82</v>
      </c>
      <c r="I349" s="77">
        <f t="shared" si="71"/>
        <v>0</v>
      </c>
      <c r="J349" s="77">
        <f t="shared" si="71"/>
        <v>110</v>
      </c>
      <c r="K349" s="77">
        <f t="shared" si="71"/>
        <v>0</v>
      </c>
      <c r="L349" s="77">
        <f t="shared" si="71"/>
        <v>0</v>
      </c>
      <c r="M349" s="77">
        <f t="shared" si="71"/>
        <v>0</v>
      </c>
      <c r="N349" s="77">
        <f t="shared" si="71"/>
        <v>110</v>
      </c>
    </row>
    <row r="350" spans="1:14" ht="21" customHeight="1" x14ac:dyDescent="0.25">
      <c r="A350" s="3">
        <v>1</v>
      </c>
      <c r="B350" s="69" t="s">
        <v>444</v>
      </c>
      <c r="C350" s="13">
        <f>SUM(C351:C357)</f>
        <v>77</v>
      </c>
      <c r="D350" s="13">
        <f t="shared" ref="D350:N350" si="72">SUM(D351:D357)</f>
        <v>84</v>
      </c>
      <c r="E350" s="13">
        <f t="shared" si="72"/>
        <v>0</v>
      </c>
      <c r="F350" s="13">
        <f t="shared" si="72"/>
        <v>105</v>
      </c>
      <c r="G350" s="13">
        <f t="shared" si="72"/>
        <v>77</v>
      </c>
      <c r="H350" s="13">
        <f t="shared" si="72"/>
        <v>70</v>
      </c>
      <c r="I350" s="13">
        <f t="shared" si="72"/>
        <v>0</v>
      </c>
      <c r="J350" s="13">
        <f t="shared" si="72"/>
        <v>96</v>
      </c>
      <c r="K350" s="13">
        <f t="shared" si="72"/>
        <v>0</v>
      </c>
      <c r="L350" s="13">
        <f t="shared" si="72"/>
        <v>0</v>
      </c>
      <c r="M350" s="13">
        <f t="shared" si="72"/>
        <v>0</v>
      </c>
      <c r="N350" s="13">
        <f t="shared" si="72"/>
        <v>96</v>
      </c>
    </row>
    <row r="351" spans="1:14" ht="21" customHeight="1" x14ac:dyDescent="0.25">
      <c r="A351" s="4" t="s">
        <v>213</v>
      </c>
      <c r="B351" s="68" t="s">
        <v>407</v>
      </c>
      <c r="C351" s="10">
        <v>11</v>
      </c>
      <c r="D351" s="10">
        <v>12</v>
      </c>
      <c r="E351" s="10"/>
      <c r="F351" s="10">
        <v>15</v>
      </c>
      <c r="G351" s="10">
        <v>11</v>
      </c>
      <c r="H351" s="10">
        <v>10</v>
      </c>
      <c r="I351" s="10"/>
      <c r="J351" s="10">
        <v>13</v>
      </c>
      <c r="K351" s="10"/>
      <c r="L351" s="10"/>
      <c r="M351" s="10"/>
      <c r="N351" s="10">
        <v>13</v>
      </c>
    </row>
    <row r="352" spans="1:14" ht="21" customHeight="1" x14ac:dyDescent="0.25">
      <c r="A352" s="4" t="s">
        <v>214</v>
      </c>
      <c r="B352" s="68" t="s">
        <v>406</v>
      </c>
      <c r="C352" s="10">
        <v>11</v>
      </c>
      <c r="D352" s="10">
        <v>13</v>
      </c>
      <c r="E352" s="10"/>
      <c r="F352" s="10">
        <v>16</v>
      </c>
      <c r="G352" s="10">
        <v>11</v>
      </c>
      <c r="H352" s="10">
        <v>10</v>
      </c>
      <c r="I352" s="10"/>
      <c r="J352" s="10">
        <v>15</v>
      </c>
      <c r="K352" s="10"/>
      <c r="L352" s="10"/>
      <c r="M352" s="10"/>
      <c r="N352" s="10">
        <v>15</v>
      </c>
    </row>
    <row r="353" spans="1:14" ht="21" customHeight="1" x14ac:dyDescent="0.25">
      <c r="A353" s="4" t="s">
        <v>215</v>
      </c>
      <c r="B353" s="68" t="s">
        <v>409</v>
      </c>
      <c r="C353" s="10">
        <v>11</v>
      </c>
      <c r="D353" s="10">
        <v>14</v>
      </c>
      <c r="E353" s="10"/>
      <c r="F353" s="10">
        <v>17</v>
      </c>
      <c r="G353" s="10">
        <v>11</v>
      </c>
      <c r="H353" s="10">
        <v>13</v>
      </c>
      <c r="I353" s="10"/>
      <c r="J353" s="10">
        <v>16</v>
      </c>
      <c r="K353" s="10"/>
      <c r="L353" s="10"/>
      <c r="M353" s="10"/>
      <c r="N353" s="10">
        <v>16</v>
      </c>
    </row>
    <row r="354" spans="1:14" ht="21" customHeight="1" x14ac:dyDescent="0.25">
      <c r="A354" s="4" t="s">
        <v>216</v>
      </c>
      <c r="B354" s="68" t="s">
        <v>410</v>
      </c>
      <c r="C354" s="10">
        <v>11</v>
      </c>
      <c r="D354" s="10">
        <v>9</v>
      </c>
      <c r="E354" s="10"/>
      <c r="F354" s="10">
        <v>12</v>
      </c>
      <c r="G354" s="10">
        <v>10</v>
      </c>
      <c r="H354" s="10">
        <v>8</v>
      </c>
      <c r="I354" s="10"/>
      <c r="J354" s="10">
        <v>12</v>
      </c>
      <c r="K354" s="10"/>
      <c r="L354" s="10"/>
      <c r="M354" s="10"/>
      <c r="N354" s="10">
        <v>12</v>
      </c>
    </row>
    <row r="355" spans="1:14" ht="21" customHeight="1" x14ac:dyDescent="0.25">
      <c r="A355" s="4" t="s">
        <v>217</v>
      </c>
      <c r="B355" s="68" t="s">
        <v>405</v>
      </c>
      <c r="C355" s="10">
        <v>11</v>
      </c>
      <c r="D355" s="10">
        <v>9</v>
      </c>
      <c r="E355" s="10"/>
      <c r="F355" s="10">
        <v>12</v>
      </c>
      <c r="G355" s="10">
        <v>12</v>
      </c>
      <c r="H355" s="10">
        <v>8</v>
      </c>
      <c r="I355" s="10"/>
      <c r="J355" s="10">
        <v>10</v>
      </c>
      <c r="K355" s="10"/>
      <c r="L355" s="10"/>
      <c r="M355" s="10"/>
      <c r="N355" s="10">
        <v>10</v>
      </c>
    </row>
    <row r="356" spans="1:14" ht="21" customHeight="1" x14ac:dyDescent="0.25">
      <c r="A356" s="4" t="s">
        <v>218</v>
      </c>
      <c r="B356" s="68" t="s">
        <v>404</v>
      </c>
      <c r="C356" s="10">
        <v>11</v>
      </c>
      <c r="D356" s="10">
        <v>12</v>
      </c>
      <c r="E356" s="10"/>
      <c r="F356" s="10">
        <v>15</v>
      </c>
      <c r="G356" s="10">
        <v>11</v>
      </c>
      <c r="H356" s="10">
        <v>10</v>
      </c>
      <c r="I356" s="10"/>
      <c r="J356" s="10">
        <v>15</v>
      </c>
      <c r="K356" s="10"/>
      <c r="L356" s="10"/>
      <c r="M356" s="10"/>
      <c r="N356" s="10">
        <v>15</v>
      </c>
    </row>
    <row r="357" spans="1:14" ht="21" customHeight="1" x14ac:dyDescent="0.25">
      <c r="A357" s="4" t="s">
        <v>219</v>
      </c>
      <c r="B357" s="68" t="s">
        <v>403</v>
      </c>
      <c r="C357" s="10">
        <v>11</v>
      </c>
      <c r="D357" s="10">
        <v>15</v>
      </c>
      <c r="E357" s="10"/>
      <c r="F357" s="10">
        <v>18</v>
      </c>
      <c r="G357" s="10">
        <v>11</v>
      </c>
      <c r="H357" s="10">
        <v>11</v>
      </c>
      <c r="I357" s="10"/>
      <c r="J357" s="10">
        <v>15</v>
      </c>
      <c r="K357" s="10"/>
      <c r="L357" s="10"/>
      <c r="M357" s="10"/>
      <c r="N357" s="10">
        <v>15</v>
      </c>
    </row>
    <row r="358" spans="1:14" ht="21" customHeight="1" x14ac:dyDescent="0.25">
      <c r="A358" s="3">
        <v>2</v>
      </c>
      <c r="B358" s="69" t="s">
        <v>455</v>
      </c>
      <c r="C358" s="13">
        <f>C359</f>
        <v>11</v>
      </c>
      <c r="D358" s="13">
        <f t="shared" ref="D358:N358" si="73">D359</f>
        <v>13</v>
      </c>
      <c r="E358" s="13">
        <f t="shared" si="73"/>
        <v>0</v>
      </c>
      <c r="F358" s="13">
        <f t="shared" si="73"/>
        <v>16</v>
      </c>
      <c r="G358" s="13">
        <f t="shared" si="73"/>
        <v>12</v>
      </c>
      <c r="H358" s="13">
        <f t="shared" si="73"/>
        <v>12</v>
      </c>
      <c r="I358" s="13">
        <f t="shared" si="73"/>
        <v>0</v>
      </c>
      <c r="J358" s="13">
        <f t="shared" si="73"/>
        <v>14</v>
      </c>
      <c r="K358" s="13">
        <f t="shared" si="73"/>
        <v>0</v>
      </c>
      <c r="L358" s="13">
        <f t="shared" si="73"/>
        <v>0</v>
      </c>
      <c r="M358" s="13">
        <f t="shared" si="73"/>
        <v>0</v>
      </c>
      <c r="N358" s="13">
        <f t="shared" si="73"/>
        <v>14</v>
      </c>
    </row>
    <row r="359" spans="1:14" ht="21" customHeight="1" x14ac:dyDescent="0.25">
      <c r="A359" s="4" t="s">
        <v>225</v>
      </c>
      <c r="B359" s="68" t="s">
        <v>408</v>
      </c>
      <c r="C359" s="10">
        <v>11</v>
      </c>
      <c r="D359" s="10">
        <v>13</v>
      </c>
      <c r="E359" s="10"/>
      <c r="F359" s="10">
        <v>16</v>
      </c>
      <c r="G359" s="10">
        <v>12</v>
      </c>
      <c r="H359" s="10">
        <v>12</v>
      </c>
      <c r="I359" s="10"/>
      <c r="J359" s="10">
        <v>14</v>
      </c>
      <c r="K359" s="10"/>
      <c r="L359" s="10"/>
      <c r="M359" s="10"/>
      <c r="N359" s="10">
        <v>14</v>
      </c>
    </row>
    <row r="360" spans="1:14" ht="21" customHeight="1" x14ac:dyDescent="0.25">
      <c r="A360" s="75" t="s">
        <v>394</v>
      </c>
      <c r="B360" s="76" t="s">
        <v>367</v>
      </c>
      <c r="C360" s="77">
        <f>C361+C372</f>
        <v>121</v>
      </c>
      <c r="D360" s="77">
        <f t="shared" ref="D360:N360" si="74">D361+D372</f>
        <v>138</v>
      </c>
      <c r="E360" s="77">
        <f t="shared" si="74"/>
        <v>0</v>
      </c>
      <c r="F360" s="77">
        <f t="shared" si="74"/>
        <v>171</v>
      </c>
      <c r="G360" s="77">
        <f t="shared" si="74"/>
        <v>119</v>
      </c>
      <c r="H360" s="77">
        <f t="shared" si="74"/>
        <v>107</v>
      </c>
      <c r="I360" s="77">
        <f t="shared" si="74"/>
        <v>0</v>
      </c>
      <c r="J360" s="77">
        <f t="shared" si="74"/>
        <v>127</v>
      </c>
      <c r="K360" s="77">
        <f t="shared" si="74"/>
        <v>0</v>
      </c>
      <c r="L360" s="77">
        <f t="shared" si="74"/>
        <v>0</v>
      </c>
      <c r="M360" s="77">
        <f t="shared" si="74"/>
        <v>0</v>
      </c>
      <c r="N360" s="77">
        <f t="shared" si="74"/>
        <v>127</v>
      </c>
    </row>
    <row r="361" spans="1:14" ht="21" customHeight="1" x14ac:dyDescent="0.25">
      <c r="A361" s="3">
        <v>1</v>
      </c>
      <c r="B361" s="69" t="s">
        <v>444</v>
      </c>
      <c r="C361" s="13">
        <f>SUM(C362:C371)</f>
        <v>110</v>
      </c>
      <c r="D361" s="13">
        <f t="shared" ref="D361:N361" si="75">SUM(D362:D371)</f>
        <v>126</v>
      </c>
      <c r="E361" s="13">
        <f t="shared" si="75"/>
        <v>0</v>
      </c>
      <c r="F361" s="13">
        <f t="shared" si="75"/>
        <v>156</v>
      </c>
      <c r="G361" s="13">
        <f t="shared" si="75"/>
        <v>108</v>
      </c>
      <c r="H361" s="13">
        <f t="shared" si="75"/>
        <v>98</v>
      </c>
      <c r="I361" s="13">
        <f t="shared" si="75"/>
        <v>0</v>
      </c>
      <c r="J361" s="13">
        <f t="shared" si="75"/>
        <v>116</v>
      </c>
      <c r="K361" s="13">
        <f t="shared" si="75"/>
        <v>0</v>
      </c>
      <c r="L361" s="13">
        <f t="shared" si="75"/>
        <v>0</v>
      </c>
      <c r="M361" s="13">
        <f t="shared" si="75"/>
        <v>0</v>
      </c>
      <c r="N361" s="13">
        <f t="shared" si="75"/>
        <v>116</v>
      </c>
    </row>
    <row r="362" spans="1:14" ht="21" customHeight="1" x14ac:dyDescent="0.25">
      <c r="A362" s="4" t="s">
        <v>213</v>
      </c>
      <c r="B362" s="68" t="s">
        <v>551</v>
      </c>
      <c r="C362" s="10">
        <v>11</v>
      </c>
      <c r="D362" s="10">
        <v>14</v>
      </c>
      <c r="E362" s="10"/>
      <c r="F362" s="10">
        <v>17</v>
      </c>
      <c r="G362" s="10">
        <v>11</v>
      </c>
      <c r="H362" s="10">
        <v>10</v>
      </c>
      <c r="I362" s="10"/>
      <c r="J362" s="10">
        <v>9</v>
      </c>
      <c r="K362" s="10"/>
      <c r="L362" s="10"/>
      <c r="M362" s="10"/>
      <c r="N362" s="10">
        <v>9</v>
      </c>
    </row>
    <row r="363" spans="1:14" ht="21" customHeight="1" x14ac:dyDescent="0.25">
      <c r="A363" s="4" t="s">
        <v>214</v>
      </c>
      <c r="B363" s="68" t="s">
        <v>552</v>
      </c>
      <c r="C363" s="10">
        <v>11</v>
      </c>
      <c r="D363" s="10">
        <v>14</v>
      </c>
      <c r="E363" s="10"/>
      <c r="F363" s="10">
        <v>17</v>
      </c>
      <c r="G363" s="10">
        <v>11</v>
      </c>
      <c r="H363" s="10">
        <v>9</v>
      </c>
      <c r="I363" s="10"/>
      <c r="J363" s="10">
        <v>13</v>
      </c>
      <c r="K363" s="10"/>
      <c r="L363" s="10"/>
      <c r="M363" s="10"/>
      <c r="N363" s="10">
        <v>13</v>
      </c>
    </row>
    <row r="364" spans="1:14" ht="21" customHeight="1" x14ac:dyDescent="0.25">
      <c r="A364" s="4" t="s">
        <v>215</v>
      </c>
      <c r="B364" s="68" t="s">
        <v>553</v>
      </c>
      <c r="C364" s="10">
        <v>11</v>
      </c>
      <c r="D364" s="10">
        <v>14</v>
      </c>
      <c r="E364" s="10"/>
      <c r="F364" s="10">
        <v>17</v>
      </c>
      <c r="G364" s="10">
        <v>11</v>
      </c>
      <c r="H364" s="10">
        <v>11</v>
      </c>
      <c r="I364" s="10"/>
      <c r="J364" s="10">
        <v>14</v>
      </c>
      <c r="K364" s="10"/>
      <c r="L364" s="10"/>
      <c r="M364" s="10"/>
      <c r="N364" s="10">
        <v>14</v>
      </c>
    </row>
    <row r="365" spans="1:14" ht="21" customHeight="1" x14ac:dyDescent="0.25">
      <c r="A365" s="4" t="s">
        <v>216</v>
      </c>
      <c r="B365" s="68" t="s">
        <v>554</v>
      </c>
      <c r="C365" s="10">
        <v>11</v>
      </c>
      <c r="D365" s="10">
        <v>12</v>
      </c>
      <c r="E365" s="10"/>
      <c r="F365" s="10">
        <v>15</v>
      </c>
      <c r="G365" s="10">
        <v>11</v>
      </c>
      <c r="H365" s="10">
        <v>11</v>
      </c>
      <c r="I365" s="10"/>
      <c r="J365" s="10">
        <v>12</v>
      </c>
      <c r="K365" s="10"/>
      <c r="L365" s="10"/>
      <c r="M365" s="10"/>
      <c r="N365" s="10">
        <v>12</v>
      </c>
    </row>
    <row r="366" spans="1:14" ht="21" customHeight="1" x14ac:dyDescent="0.25">
      <c r="A366" s="4" t="s">
        <v>217</v>
      </c>
      <c r="B366" s="68" t="s">
        <v>555</v>
      </c>
      <c r="C366" s="10">
        <v>11</v>
      </c>
      <c r="D366" s="10">
        <v>13</v>
      </c>
      <c r="E366" s="10"/>
      <c r="F366" s="10">
        <v>16</v>
      </c>
      <c r="G366" s="10">
        <v>11</v>
      </c>
      <c r="H366" s="10">
        <v>9</v>
      </c>
      <c r="I366" s="10"/>
      <c r="J366" s="10">
        <v>12</v>
      </c>
      <c r="K366" s="10"/>
      <c r="L366" s="10"/>
      <c r="M366" s="10"/>
      <c r="N366" s="10">
        <v>12</v>
      </c>
    </row>
    <row r="367" spans="1:14" ht="21" customHeight="1" x14ac:dyDescent="0.25">
      <c r="A367" s="4" t="s">
        <v>218</v>
      </c>
      <c r="B367" s="68" t="s">
        <v>556</v>
      </c>
      <c r="C367" s="10">
        <v>11</v>
      </c>
      <c r="D367" s="10">
        <v>13</v>
      </c>
      <c r="E367" s="10"/>
      <c r="F367" s="10">
        <v>16</v>
      </c>
      <c r="G367" s="10">
        <v>10</v>
      </c>
      <c r="H367" s="10">
        <v>9</v>
      </c>
      <c r="I367" s="10"/>
      <c r="J367" s="10">
        <v>13</v>
      </c>
      <c r="K367" s="10"/>
      <c r="L367" s="10"/>
      <c r="M367" s="10"/>
      <c r="N367" s="10">
        <v>13</v>
      </c>
    </row>
    <row r="368" spans="1:14" ht="21" customHeight="1" x14ac:dyDescent="0.25">
      <c r="A368" s="4" t="s">
        <v>219</v>
      </c>
      <c r="B368" s="68" t="s">
        <v>557</v>
      </c>
      <c r="C368" s="10">
        <v>11</v>
      </c>
      <c r="D368" s="10">
        <v>11</v>
      </c>
      <c r="E368" s="10"/>
      <c r="F368" s="10">
        <v>14</v>
      </c>
      <c r="G368" s="10">
        <v>9</v>
      </c>
      <c r="H368" s="10">
        <v>11</v>
      </c>
      <c r="I368" s="10"/>
      <c r="J368" s="10">
        <v>13</v>
      </c>
      <c r="K368" s="10"/>
      <c r="L368" s="10"/>
      <c r="M368" s="10"/>
      <c r="N368" s="10">
        <v>13</v>
      </c>
    </row>
    <row r="369" spans="1:14" ht="21" customHeight="1" x14ac:dyDescent="0.25">
      <c r="A369" s="4" t="s">
        <v>220</v>
      </c>
      <c r="B369" s="68" t="s">
        <v>558</v>
      </c>
      <c r="C369" s="10">
        <v>11</v>
      </c>
      <c r="D369" s="10">
        <v>11</v>
      </c>
      <c r="E369" s="10"/>
      <c r="F369" s="10">
        <v>14</v>
      </c>
      <c r="G369" s="10">
        <v>12</v>
      </c>
      <c r="H369" s="10">
        <v>9</v>
      </c>
      <c r="I369" s="10"/>
      <c r="J369" s="10">
        <v>9</v>
      </c>
      <c r="K369" s="10"/>
      <c r="L369" s="10"/>
      <c r="M369" s="10"/>
      <c r="N369" s="10">
        <v>9</v>
      </c>
    </row>
    <row r="370" spans="1:14" ht="21" customHeight="1" x14ac:dyDescent="0.25">
      <c r="A370" s="4" t="s">
        <v>221</v>
      </c>
      <c r="B370" s="68" t="s">
        <v>559</v>
      </c>
      <c r="C370" s="10">
        <v>11</v>
      </c>
      <c r="D370" s="10">
        <v>13</v>
      </c>
      <c r="E370" s="10"/>
      <c r="F370" s="10">
        <v>16</v>
      </c>
      <c r="G370" s="10">
        <v>11</v>
      </c>
      <c r="H370" s="10">
        <v>10</v>
      </c>
      <c r="I370" s="10"/>
      <c r="J370" s="10">
        <v>10</v>
      </c>
      <c r="K370" s="10"/>
      <c r="L370" s="10"/>
      <c r="M370" s="10"/>
      <c r="N370" s="10">
        <v>10</v>
      </c>
    </row>
    <row r="371" spans="1:14" ht="21" customHeight="1" x14ac:dyDescent="0.25">
      <c r="A371" s="4" t="s">
        <v>456</v>
      </c>
      <c r="B371" s="68" t="s">
        <v>560</v>
      </c>
      <c r="C371" s="10">
        <v>11</v>
      </c>
      <c r="D371" s="10">
        <v>11</v>
      </c>
      <c r="E371" s="10"/>
      <c r="F371" s="10">
        <v>14</v>
      </c>
      <c r="G371" s="10">
        <v>11</v>
      </c>
      <c r="H371" s="10">
        <v>9</v>
      </c>
      <c r="I371" s="10"/>
      <c r="J371" s="10">
        <v>11</v>
      </c>
      <c r="K371" s="10"/>
      <c r="L371" s="10"/>
      <c r="M371" s="10"/>
      <c r="N371" s="10">
        <v>11</v>
      </c>
    </row>
    <row r="372" spans="1:14" ht="21" customHeight="1" x14ac:dyDescent="0.25">
      <c r="A372" s="3">
        <v>2</v>
      </c>
      <c r="B372" s="69" t="s">
        <v>455</v>
      </c>
      <c r="C372" s="13">
        <f>C373</f>
        <v>11</v>
      </c>
      <c r="D372" s="13">
        <f t="shared" ref="D372:N372" si="76">D373</f>
        <v>12</v>
      </c>
      <c r="E372" s="13">
        <f t="shared" si="76"/>
        <v>0</v>
      </c>
      <c r="F372" s="13">
        <f t="shared" si="76"/>
        <v>15</v>
      </c>
      <c r="G372" s="13">
        <f t="shared" si="76"/>
        <v>11</v>
      </c>
      <c r="H372" s="13">
        <f t="shared" si="76"/>
        <v>9</v>
      </c>
      <c r="I372" s="13">
        <f t="shared" si="76"/>
        <v>0</v>
      </c>
      <c r="J372" s="13">
        <f t="shared" si="76"/>
        <v>11</v>
      </c>
      <c r="K372" s="13">
        <f t="shared" si="76"/>
        <v>0</v>
      </c>
      <c r="L372" s="13">
        <f t="shared" si="76"/>
        <v>0</v>
      </c>
      <c r="M372" s="13">
        <f t="shared" si="76"/>
        <v>0</v>
      </c>
      <c r="N372" s="13">
        <f t="shared" si="76"/>
        <v>11</v>
      </c>
    </row>
    <row r="373" spans="1:14" ht="21" customHeight="1" x14ac:dyDescent="0.25">
      <c r="A373" s="4" t="s">
        <v>225</v>
      </c>
      <c r="B373" s="68" t="s">
        <v>561</v>
      </c>
      <c r="C373" s="10">
        <v>11</v>
      </c>
      <c r="D373" s="10">
        <v>12</v>
      </c>
      <c r="E373" s="10"/>
      <c r="F373" s="10">
        <v>15</v>
      </c>
      <c r="G373" s="10">
        <v>11</v>
      </c>
      <c r="H373" s="10">
        <v>9</v>
      </c>
      <c r="I373" s="10"/>
      <c r="J373" s="10">
        <v>11</v>
      </c>
      <c r="K373" s="10"/>
      <c r="L373" s="10"/>
      <c r="M373" s="10"/>
      <c r="N373" s="10">
        <v>11</v>
      </c>
    </row>
    <row r="374" spans="1:14" ht="21" customHeight="1" x14ac:dyDescent="0.25">
      <c r="A374" s="75" t="s">
        <v>402</v>
      </c>
      <c r="B374" s="76" t="s">
        <v>353</v>
      </c>
      <c r="C374" s="77">
        <f>C375+C394</f>
        <v>209</v>
      </c>
      <c r="D374" s="77">
        <f t="shared" ref="D374:N374" si="77">D375+D394</f>
        <v>227</v>
      </c>
      <c r="E374" s="77">
        <f t="shared" si="77"/>
        <v>0</v>
      </c>
      <c r="F374" s="77">
        <f t="shared" si="77"/>
        <v>284</v>
      </c>
      <c r="G374" s="77">
        <f t="shared" si="77"/>
        <v>208</v>
      </c>
      <c r="H374" s="77">
        <f t="shared" si="77"/>
        <v>188</v>
      </c>
      <c r="I374" s="77">
        <f t="shared" si="77"/>
        <v>0</v>
      </c>
      <c r="J374" s="77">
        <f t="shared" si="77"/>
        <v>224</v>
      </c>
      <c r="K374" s="77">
        <f t="shared" si="77"/>
        <v>0</v>
      </c>
      <c r="L374" s="77">
        <f t="shared" si="77"/>
        <v>0</v>
      </c>
      <c r="M374" s="77">
        <f t="shared" si="77"/>
        <v>0</v>
      </c>
      <c r="N374" s="77">
        <f t="shared" si="77"/>
        <v>224</v>
      </c>
    </row>
    <row r="375" spans="1:14" ht="21" customHeight="1" x14ac:dyDescent="0.25">
      <c r="A375" s="3">
        <v>1</v>
      </c>
      <c r="B375" s="69" t="s">
        <v>444</v>
      </c>
      <c r="C375" s="13">
        <f>SUM(C376:C393)</f>
        <v>198</v>
      </c>
      <c r="D375" s="13">
        <f t="shared" ref="D375:N375" si="78">SUM(D376:D393)</f>
        <v>215</v>
      </c>
      <c r="E375" s="13">
        <f t="shared" si="78"/>
        <v>0</v>
      </c>
      <c r="F375" s="13">
        <f t="shared" si="78"/>
        <v>268</v>
      </c>
      <c r="G375" s="13">
        <f t="shared" si="78"/>
        <v>197</v>
      </c>
      <c r="H375" s="13">
        <f t="shared" si="78"/>
        <v>178</v>
      </c>
      <c r="I375" s="13">
        <f t="shared" si="78"/>
        <v>0</v>
      </c>
      <c r="J375" s="13">
        <f t="shared" si="78"/>
        <v>213</v>
      </c>
      <c r="K375" s="13">
        <f t="shared" si="78"/>
        <v>0</v>
      </c>
      <c r="L375" s="13">
        <f t="shared" si="78"/>
        <v>0</v>
      </c>
      <c r="M375" s="13">
        <f t="shared" si="78"/>
        <v>0</v>
      </c>
      <c r="N375" s="13">
        <f t="shared" si="78"/>
        <v>213</v>
      </c>
    </row>
    <row r="376" spans="1:14" ht="21" customHeight="1" x14ac:dyDescent="0.25">
      <c r="A376" s="4" t="s">
        <v>213</v>
      </c>
      <c r="B376" s="68" t="s">
        <v>355</v>
      </c>
      <c r="C376" s="10">
        <v>11</v>
      </c>
      <c r="D376" s="10">
        <v>12</v>
      </c>
      <c r="E376" s="10"/>
      <c r="F376" s="10">
        <v>14</v>
      </c>
      <c r="G376" s="10">
        <v>11</v>
      </c>
      <c r="H376" s="10">
        <v>11</v>
      </c>
      <c r="I376" s="10"/>
      <c r="J376" s="10">
        <v>11</v>
      </c>
      <c r="K376" s="10"/>
      <c r="L376" s="10"/>
      <c r="M376" s="10"/>
      <c r="N376" s="10">
        <v>11</v>
      </c>
    </row>
    <row r="377" spans="1:14" ht="21" customHeight="1" x14ac:dyDescent="0.25">
      <c r="A377" s="4" t="s">
        <v>214</v>
      </c>
      <c r="B377" s="68" t="s">
        <v>344</v>
      </c>
      <c r="C377" s="10">
        <v>11</v>
      </c>
      <c r="D377" s="10">
        <v>11</v>
      </c>
      <c r="E377" s="10"/>
      <c r="F377" s="10">
        <v>14</v>
      </c>
      <c r="G377" s="10">
        <v>10</v>
      </c>
      <c r="H377" s="10">
        <v>10</v>
      </c>
      <c r="I377" s="10"/>
      <c r="J377" s="10">
        <v>11</v>
      </c>
      <c r="K377" s="10"/>
      <c r="L377" s="10"/>
      <c r="M377" s="10"/>
      <c r="N377" s="10">
        <v>11</v>
      </c>
    </row>
    <row r="378" spans="1:14" ht="21" customHeight="1" x14ac:dyDescent="0.25">
      <c r="A378" s="4" t="s">
        <v>215</v>
      </c>
      <c r="B378" s="68" t="s">
        <v>360</v>
      </c>
      <c r="C378" s="10">
        <v>11</v>
      </c>
      <c r="D378" s="10">
        <v>12</v>
      </c>
      <c r="E378" s="10"/>
      <c r="F378" s="10">
        <v>15</v>
      </c>
      <c r="G378" s="10">
        <v>11</v>
      </c>
      <c r="H378" s="10">
        <v>10</v>
      </c>
      <c r="I378" s="10"/>
      <c r="J378" s="10">
        <v>12</v>
      </c>
      <c r="K378" s="10"/>
      <c r="L378" s="10"/>
      <c r="M378" s="10"/>
      <c r="N378" s="10">
        <v>12</v>
      </c>
    </row>
    <row r="379" spans="1:14" ht="21" customHeight="1" x14ac:dyDescent="0.25">
      <c r="A379" s="4" t="s">
        <v>216</v>
      </c>
      <c r="B379" s="68" t="s">
        <v>345</v>
      </c>
      <c r="C379" s="10">
        <v>11</v>
      </c>
      <c r="D379" s="10">
        <v>12</v>
      </c>
      <c r="E379" s="10"/>
      <c r="F379" s="10">
        <v>15</v>
      </c>
      <c r="G379" s="10">
        <v>12</v>
      </c>
      <c r="H379" s="10">
        <v>11</v>
      </c>
      <c r="I379" s="10"/>
      <c r="J379" s="10">
        <v>9</v>
      </c>
      <c r="K379" s="10"/>
      <c r="L379" s="10"/>
      <c r="M379" s="10"/>
      <c r="N379" s="10">
        <v>9</v>
      </c>
    </row>
    <row r="380" spans="1:14" ht="21" customHeight="1" x14ac:dyDescent="0.25">
      <c r="A380" s="4" t="s">
        <v>217</v>
      </c>
      <c r="B380" s="68" t="s">
        <v>290</v>
      </c>
      <c r="C380" s="10">
        <v>11</v>
      </c>
      <c r="D380" s="10">
        <v>12</v>
      </c>
      <c r="E380" s="10"/>
      <c r="F380" s="10">
        <v>14</v>
      </c>
      <c r="G380" s="10">
        <v>11</v>
      </c>
      <c r="H380" s="10">
        <v>9</v>
      </c>
      <c r="I380" s="10"/>
      <c r="J380" s="10">
        <v>12</v>
      </c>
      <c r="K380" s="10"/>
      <c r="L380" s="10"/>
      <c r="M380" s="10"/>
      <c r="N380" s="10">
        <v>12</v>
      </c>
    </row>
    <row r="381" spans="1:14" ht="21" customHeight="1" x14ac:dyDescent="0.25">
      <c r="A381" s="4" t="s">
        <v>218</v>
      </c>
      <c r="B381" s="68" t="s">
        <v>348</v>
      </c>
      <c r="C381" s="10">
        <v>11</v>
      </c>
      <c r="D381" s="10">
        <v>12</v>
      </c>
      <c r="E381" s="10"/>
      <c r="F381" s="10">
        <v>15</v>
      </c>
      <c r="G381" s="10">
        <v>11</v>
      </c>
      <c r="H381" s="10">
        <v>10</v>
      </c>
      <c r="I381" s="10"/>
      <c r="J381" s="10">
        <v>12</v>
      </c>
      <c r="K381" s="10"/>
      <c r="L381" s="10"/>
      <c r="M381" s="10"/>
      <c r="N381" s="10">
        <v>12</v>
      </c>
    </row>
    <row r="382" spans="1:14" ht="21" customHeight="1" x14ac:dyDescent="0.25">
      <c r="A382" s="4" t="s">
        <v>219</v>
      </c>
      <c r="B382" s="68" t="s">
        <v>351</v>
      </c>
      <c r="C382" s="10">
        <v>11</v>
      </c>
      <c r="D382" s="10">
        <v>12</v>
      </c>
      <c r="E382" s="10"/>
      <c r="F382" s="10">
        <v>16</v>
      </c>
      <c r="G382" s="10">
        <v>12</v>
      </c>
      <c r="H382" s="10">
        <v>10</v>
      </c>
      <c r="I382" s="10"/>
      <c r="J382" s="10">
        <v>12</v>
      </c>
      <c r="K382" s="10"/>
      <c r="L382" s="10"/>
      <c r="M382" s="10"/>
      <c r="N382" s="10">
        <v>12</v>
      </c>
    </row>
    <row r="383" spans="1:14" ht="21" customHeight="1" x14ac:dyDescent="0.25">
      <c r="A383" s="4" t="s">
        <v>220</v>
      </c>
      <c r="B383" s="68" t="s">
        <v>358</v>
      </c>
      <c r="C383" s="10">
        <v>11</v>
      </c>
      <c r="D383" s="10">
        <v>12</v>
      </c>
      <c r="E383" s="10"/>
      <c r="F383" s="10">
        <v>16</v>
      </c>
      <c r="G383" s="10">
        <v>11</v>
      </c>
      <c r="H383" s="10">
        <v>9</v>
      </c>
      <c r="I383" s="10"/>
      <c r="J383" s="10">
        <v>10</v>
      </c>
      <c r="K383" s="10"/>
      <c r="L383" s="10"/>
      <c r="M383" s="10"/>
      <c r="N383" s="10">
        <v>10</v>
      </c>
    </row>
    <row r="384" spans="1:14" ht="21" customHeight="1" x14ac:dyDescent="0.25">
      <c r="A384" s="4" t="s">
        <v>221</v>
      </c>
      <c r="B384" s="68" t="s">
        <v>349</v>
      </c>
      <c r="C384" s="10">
        <v>11</v>
      </c>
      <c r="D384" s="10">
        <v>12</v>
      </c>
      <c r="E384" s="10"/>
      <c r="F384" s="10">
        <v>14</v>
      </c>
      <c r="G384" s="10">
        <v>11</v>
      </c>
      <c r="H384" s="10">
        <v>10</v>
      </c>
      <c r="I384" s="10"/>
      <c r="J384" s="10">
        <v>14</v>
      </c>
      <c r="K384" s="10"/>
      <c r="L384" s="10"/>
      <c r="M384" s="10"/>
      <c r="N384" s="10">
        <v>14</v>
      </c>
    </row>
    <row r="385" spans="1:14" ht="21" customHeight="1" x14ac:dyDescent="0.25">
      <c r="A385" s="4" t="s">
        <v>456</v>
      </c>
      <c r="B385" s="68" t="s">
        <v>356</v>
      </c>
      <c r="C385" s="10">
        <v>11</v>
      </c>
      <c r="D385" s="10">
        <v>12</v>
      </c>
      <c r="E385" s="10"/>
      <c r="F385" s="10">
        <v>15</v>
      </c>
      <c r="G385" s="10">
        <v>11</v>
      </c>
      <c r="H385" s="10">
        <v>11</v>
      </c>
      <c r="I385" s="10"/>
      <c r="J385" s="10">
        <v>14</v>
      </c>
      <c r="K385" s="10"/>
      <c r="L385" s="10"/>
      <c r="M385" s="10"/>
      <c r="N385" s="10">
        <v>14</v>
      </c>
    </row>
    <row r="386" spans="1:14" ht="21" customHeight="1" x14ac:dyDescent="0.25">
      <c r="A386" s="4" t="s">
        <v>457</v>
      </c>
      <c r="B386" s="68" t="s">
        <v>357</v>
      </c>
      <c r="C386" s="10">
        <v>11</v>
      </c>
      <c r="D386" s="10">
        <v>12</v>
      </c>
      <c r="E386" s="10"/>
      <c r="F386" s="10">
        <v>15</v>
      </c>
      <c r="G386" s="10">
        <v>10</v>
      </c>
      <c r="H386" s="10">
        <v>11</v>
      </c>
      <c r="I386" s="10"/>
      <c r="J386" s="10">
        <v>11</v>
      </c>
      <c r="K386" s="10"/>
      <c r="L386" s="10"/>
      <c r="M386" s="10"/>
      <c r="N386" s="10">
        <v>11</v>
      </c>
    </row>
    <row r="387" spans="1:14" ht="21" customHeight="1" x14ac:dyDescent="0.25">
      <c r="A387" s="4" t="s">
        <v>458</v>
      </c>
      <c r="B387" s="68" t="s">
        <v>359</v>
      </c>
      <c r="C387" s="10">
        <v>11</v>
      </c>
      <c r="D387" s="10">
        <v>12</v>
      </c>
      <c r="E387" s="10"/>
      <c r="F387" s="10">
        <v>15</v>
      </c>
      <c r="G387" s="10">
        <v>10</v>
      </c>
      <c r="H387" s="10">
        <v>10</v>
      </c>
      <c r="I387" s="10"/>
      <c r="J387" s="10">
        <v>14</v>
      </c>
      <c r="K387" s="10"/>
      <c r="L387" s="10"/>
      <c r="M387" s="10"/>
      <c r="N387" s="10">
        <v>14</v>
      </c>
    </row>
    <row r="388" spans="1:14" ht="21" customHeight="1" x14ac:dyDescent="0.25">
      <c r="A388" s="4" t="s">
        <v>459</v>
      </c>
      <c r="B388" s="68" t="s">
        <v>346</v>
      </c>
      <c r="C388" s="10">
        <v>11</v>
      </c>
      <c r="D388" s="10">
        <v>12</v>
      </c>
      <c r="E388" s="10"/>
      <c r="F388" s="10">
        <v>15</v>
      </c>
      <c r="G388" s="10">
        <v>11</v>
      </c>
      <c r="H388" s="10">
        <v>10</v>
      </c>
      <c r="I388" s="10"/>
      <c r="J388" s="10">
        <v>11</v>
      </c>
      <c r="K388" s="10"/>
      <c r="L388" s="10"/>
      <c r="M388" s="10"/>
      <c r="N388" s="10">
        <v>11</v>
      </c>
    </row>
    <row r="389" spans="1:14" ht="21" customHeight="1" x14ac:dyDescent="0.25">
      <c r="A389" s="4" t="s">
        <v>460</v>
      </c>
      <c r="B389" s="68" t="s">
        <v>347</v>
      </c>
      <c r="C389" s="10">
        <v>11</v>
      </c>
      <c r="D389" s="10">
        <v>12</v>
      </c>
      <c r="E389" s="10"/>
      <c r="F389" s="10">
        <v>14</v>
      </c>
      <c r="G389" s="10">
        <v>11</v>
      </c>
      <c r="H389" s="10">
        <v>9</v>
      </c>
      <c r="I389" s="10"/>
      <c r="J389" s="10">
        <v>12</v>
      </c>
      <c r="K389" s="10"/>
      <c r="L389" s="10"/>
      <c r="M389" s="10"/>
      <c r="N389" s="10">
        <v>12</v>
      </c>
    </row>
    <row r="390" spans="1:14" ht="21" customHeight="1" x14ac:dyDescent="0.25">
      <c r="A390" s="4" t="s">
        <v>461</v>
      </c>
      <c r="B390" s="68" t="s">
        <v>350</v>
      </c>
      <c r="C390" s="10">
        <v>11</v>
      </c>
      <c r="D390" s="10">
        <v>12</v>
      </c>
      <c r="E390" s="10"/>
      <c r="F390" s="10">
        <v>15</v>
      </c>
      <c r="G390" s="10">
        <v>11</v>
      </c>
      <c r="H390" s="10">
        <v>9</v>
      </c>
      <c r="I390" s="10"/>
      <c r="J390" s="10">
        <v>11</v>
      </c>
      <c r="K390" s="10"/>
      <c r="L390" s="10"/>
      <c r="M390" s="10"/>
      <c r="N390" s="10">
        <v>11</v>
      </c>
    </row>
    <row r="391" spans="1:14" ht="21" customHeight="1" x14ac:dyDescent="0.25">
      <c r="A391" s="4" t="s">
        <v>462</v>
      </c>
      <c r="B391" s="68" t="s">
        <v>354</v>
      </c>
      <c r="C391" s="10">
        <v>11</v>
      </c>
      <c r="D391" s="10">
        <v>12</v>
      </c>
      <c r="E391" s="10"/>
      <c r="F391" s="10">
        <v>16</v>
      </c>
      <c r="G391" s="10">
        <v>11</v>
      </c>
      <c r="H391" s="10">
        <v>9</v>
      </c>
      <c r="I391" s="10"/>
      <c r="J391" s="10">
        <v>13</v>
      </c>
      <c r="K391" s="10"/>
      <c r="L391" s="10"/>
      <c r="M391" s="10"/>
      <c r="N391" s="10">
        <v>13</v>
      </c>
    </row>
    <row r="392" spans="1:14" ht="21" customHeight="1" x14ac:dyDescent="0.25">
      <c r="A392" s="4" t="s">
        <v>463</v>
      </c>
      <c r="B392" s="68" t="s">
        <v>352</v>
      </c>
      <c r="C392" s="10">
        <v>11</v>
      </c>
      <c r="D392" s="10">
        <v>12</v>
      </c>
      <c r="E392" s="10"/>
      <c r="F392" s="10">
        <v>14</v>
      </c>
      <c r="G392" s="10">
        <v>11</v>
      </c>
      <c r="H392" s="10">
        <v>9</v>
      </c>
      <c r="I392" s="10"/>
      <c r="J392" s="10">
        <v>12</v>
      </c>
      <c r="K392" s="10"/>
      <c r="L392" s="10"/>
      <c r="M392" s="10"/>
      <c r="N392" s="10">
        <v>12</v>
      </c>
    </row>
    <row r="393" spans="1:14" ht="21" customHeight="1" x14ac:dyDescent="0.25">
      <c r="A393" s="4" t="s">
        <v>464</v>
      </c>
      <c r="B393" s="68" t="s">
        <v>320</v>
      </c>
      <c r="C393" s="10">
        <v>11</v>
      </c>
      <c r="D393" s="10">
        <v>12</v>
      </c>
      <c r="E393" s="10"/>
      <c r="F393" s="10">
        <v>16</v>
      </c>
      <c r="G393" s="10">
        <v>11</v>
      </c>
      <c r="H393" s="10">
        <v>10</v>
      </c>
      <c r="I393" s="10"/>
      <c r="J393" s="10">
        <v>12</v>
      </c>
      <c r="K393" s="10"/>
      <c r="L393" s="10"/>
      <c r="M393" s="10"/>
      <c r="N393" s="10">
        <v>12</v>
      </c>
    </row>
    <row r="394" spans="1:14" ht="21" customHeight="1" x14ac:dyDescent="0.25">
      <c r="A394" s="3">
        <v>2</v>
      </c>
      <c r="B394" s="69" t="s">
        <v>455</v>
      </c>
      <c r="C394" s="13">
        <f>C395</f>
        <v>11</v>
      </c>
      <c r="D394" s="13">
        <f t="shared" ref="D394:N394" si="79">D395</f>
        <v>12</v>
      </c>
      <c r="E394" s="13">
        <f t="shared" si="79"/>
        <v>0</v>
      </c>
      <c r="F394" s="13">
        <f t="shared" si="79"/>
        <v>16</v>
      </c>
      <c r="G394" s="13">
        <f t="shared" si="79"/>
        <v>11</v>
      </c>
      <c r="H394" s="13">
        <f t="shared" si="79"/>
        <v>10</v>
      </c>
      <c r="I394" s="13">
        <f t="shared" si="79"/>
        <v>0</v>
      </c>
      <c r="J394" s="13">
        <f t="shared" si="79"/>
        <v>11</v>
      </c>
      <c r="K394" s="13">
        <f t="shared" si="79"/>
        <v>0</v>
      </c>
      <c r="L394" s="13">
        <f t="shared" si="79"/>
        <v>0</v>
      </c>
      <c r="M394" s="13">
        <f t="shared" si="79"/>
        <v>0</v>
      </c>
      <c r="N394" s="13">
        <f t="shared" si="79"/>
        <v>11</v>
      </c>
    </row>
    <row r="395" spans="1:14" ht="21" customHeight="1" x14ac:dyDescent="0.25">
      <c r="A395" s="43" t="s">
        <v>225</v>
      </c>
      <c r="B395" s="72" t="s">
        <v>343</v>
      </c>
      <c r="C395" s="73">
        <v>11</v>
      </c>
      <c r="D395" s="73">
        <v>12</v>
      </c>
      <c r="E395" s="73"/>
      <c r="F395" s="73">
        <v>16</v>
      </c>
      <c r="G395" s="73">
        <v>11</v>
      </c>
      <c r="H395" s="73">
        <v>10</v>
      </c>
      <c r="I395" s="73"/>
      <c r="J395" s="73">
        <v>11</v>
      </c>
      <c r="K395" s="73"/>
      <c r="L395" s="73"/>
      <c r="M395" s="73"/>
      <c r="N395" s="73">
        <v>11</v>
      </c>
    </row>
    <row r="396" spans="1:14" ht="21" customHeight="1" x14ac:dyDescent="0.25">
      <c r="A396" s="78" t="s">
        <v>562</v>
      </c>
      <c r="B396" s="79" t="s">
        <v>478</v>
      </c>
      <c r="C396" s="80">
        <f>C397</f>
        <v>392</v>
      </c>
      <c r="D396" s="80">
        <f t="shared" ref="D396:N396" si="80">D397</f>
        <v>1751</v>
      </c>
      <c r="E396" s="80">
        <f t="shared" si="80"/>
        <v>18453</v>
      </c>
      <c r="F396" s="80">
        <f t="shared" si="80"/>
        <v>0</v>
      </c>
      <c r="G396" s="80">
        <f t="shared" si="80"/>
        <v>381</v>
      </c>
      <c r="H396" s="80">
        <f t="shared" si="80"/>
        <v>1614</v>
      </c>
      <c r="I396" s="80">
        <f t="shared" si="80"/>
        <v>17638</v>
      </c>
      <c r="J396" s="80">
        <f t="shared" si="80"/>
        <v>0</v>
      </c>
      <c r="K396" s="80">
        <f t="shared" si="80"/>
        <v>0</v>
      </c>
      <c r="L396" s="80">
        <f t="shared" si="80"/>
        <v>0</v>
      </c>
      <c r="M396" s="80">
        <f t="shared" si="80"/>
        <v>0</v>
      </c>
      <c r="N396" s="80">
        <f t="shared" si="80"/>
        <v>0</v>
      </c>
    </row>
    <row r="397" spans="1:14" ht="38.450000000000003" customHeight="1" x14ac:dyDescent="0.25">
      <c r="A397" s="19"/>
      <c r="B397" s="5" t="s">
        <v>479</v>
      </c>
      <c r="C397" s="74">
        <v>392</v>
      </c>
      <c r="D397" s="74">
        <v>1751</v>
      </c>
      <c r="E397" s="74">
        <v>18453</v>
      </c>
      <c r="F397" s="74"/>
      <c r="G397" s="74">
        <v>381</v>
      </c>
      <c r="H397" s="74">
        <v>1614</v>
      </c>
      <c r="I397" s="74">
        <v>17638</v>
      </c>
      <c r="J397" s="10"/>
      <c r="K397" s="10"/>
      <c r="L397" s="10"/>
      <c r="M397" s="10"/>
      <c r="N397" s="10"/>
    </row>
    <row r="398" spans="1:14" ht="21" customHeight="1" x14ac:dyDescent="0.25">
      <c r="A398" s="78" t="s">
        <v>563</v>
      </c>
      <c r="B398" s="79" t="s">
        <v>564</v>
      </c>
      <c r="C398" s="81">
        <f>C213+C396</f>
        <v>1966</v>
      </c>
      <c r="D398" s="81">
        <f t="shared" ref="D398:N398" si="81">D213+D396</f>
        <v>3602</v>
      </c>
      <c r="E398" s="81">
        <f t="shared" si="81"/>
        <v>18453</v>
      </c>
      <c r="F398" s="81">
        <f t="shared" si="81"/>
        <v>2264</v>
      </c>
      <c r="G398" s="81">
        <f t="shared" si="81"/>
        <v>1909</v>
      </c>
      <c r="H398" s="81">
        <f t="shared" si="81"/>
        <v>3064</v>
      </c>
      <c r="I398" s="81">
        <f t="shared" si="81"/>
        <v>17638</v>
      </c>
      <c r="J398" s="81">
        <f t="shared" si="81"/>
        <v>1690</v>
      </c>
      <c r="K398" s="81">
        <f t="shared" si="81"/>
        <v>0</v>
      </c>
      <c r="L398" s="81">
        <f t="shared" si="81"/>
        <v>0</v>
      </c>
      <c r="M398" s="81">
        <f t="shared" si="81"/>
        <v>0</v>
      </c>
      <c r="N398" s="81">
        <f t="shared" si="81"/>
        <v>1690</v>
      </c>
    </row>
    <row r="400" spans="1:14" x14ac:dyDescent="0.25">
      <c r="H400" s="34"/>
    </row>
  </sheetData>
  <mergeCells count="8">
    <mergeCell ref="A1:N1"/>
    <mergeCell ref="A2:N2"/>
    <mergeCell ref="A5:A6"/>
    <mergeCell ref="C5:F5"/>
    <mergeCell ref="G5:J5"/>
    <mergeCell ref="A3:N3"/>
    <mergeCell ref="K5:N5"/>
    <mergeCell ref="B5:B6"/>
  </mergeCells>
  <phoneticPr fontId="15" type="noConversion"/>
  <printOptions horizontalCentered="1"/>
  <pageMargins left="0.11811023622047245" right="0.11811023622047245" top="0.78740157480314965" bottom="0.74803149606299213" header="0.31496062992125984" footer="0.31496062992125984"/>
  <pageSetup paperSize="9" scale="85" orientation="landscape" r:id="rId1"/>
  <headerFooter>
    <oddHeader>&amp;C&amp;"Times New Roman,Regular"&amp;12&amp;P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46"/>
  <sheetViews>
    <sheetView zoomScaleNormal="100" workbookViewId="0">
      <selection activeCell="A3" sqref="A3:K3"/>
    </sheetView>
  </sheetViews>
  <sheetFormatPr defaultRowHeight="15" x14ac:dyDescent="0.25"/>
  <cols>
    <col min="1" max="1" width="6.28515625" customWidth="1"/>
    <col min="2" max="2" width="25.28515625" customWidth="1"/>
    <col min="3" max="3" width="9.28515625" customWidth="1"/>
    <col min="4" max="5" width="10.7109375" customWidth="1"/>
    <col min="6" max="6" width="11.140625" customWidth="1"/>
    <col min="7" max="7" width="9.42578125" customWidth="1"/>
    <col min="8" max="8" width="9.28515625" customWidth="1"/>
    <col min="9" max="9" width="9.7109375" customWidth="1"/>
    <col min="10" max="10" width="10.140625" customWidth="1"/>
    <col min="11" max="11" width="9.5703125" customWidth="1"/>
  </cols>
  <sheetData>
    <row r="1" spans="1:11" ht="18.75" x14ac:dyDescent="0.3">
      <c r="A1" s="276" t="s">
        <v>581</v>
      </c>
      <c r="B1" s="277"/>
      <c r="C1" s="277"/>
      <c r="D1" s="277"/>
      <c r="E1" s="277"/>
      <c r="F1" s="277"/>
      <c r="G1" s="277"/>
      <c r="H1" s="277"/>
      <c r="I1" s="277"/>
      <c r="J1" s="277"/>
      <c r="K1" s="277"/>
    </row>
    <row r="2" spans="1:11" ht="18.75" x14ac:dyDescent="0.25">
      <c r="A2" s="279" t="s">
        <v>243</v>
      </c>
      <c r="B2" s="279"/>
      <c r="C2" s="279"/>
      <c r="D2" s="279"/>
      <c r="E2" s="279"/>
      <c r="F2" s="279"/>
      <c r="G2" s="279"/>
      <c r="H2" s="279"/>
      <c r="I2" s="279"/>
      <c r="J2" s="279"/>
      <c r="K2" s="279"/>
    </row>
    <row r="3" spans="1:11" ht="15.75" x14ac:dyDescent="0.25">
      <c r="A3" s="280" t="s">
        <v>575</v>
      </c>
      <c r="B3" s="280"/>
      <c r="C3" s="280"/>
      <c r="D3" s="280"/>
      <c r="E3" s="280"/>
      <c r="F3" s="280"/>
      <c r="G3" s="280"/>
      <c r="H3" s="280"/>
      <c r="I3" s="280"/>
      <c r="J3" s="280"/>
      <c r="K3" s="280"/>
    </row>
    <row r="4" spans="1:11" ht="8.4499999999999993" customHeight="1" x14ac:dyDescent="0.25"/>
    <row r="5" spans="1:11" ht="19.899999999999999" customHeight="1" x14ac:dyDescent="0.25">
      <c r="A5" s="250" t="s">
        <v>471</v>
      </c>
      <c r="B5" s="274" t="s">
        <v>565</v>
      </c>
      <c r="C5" s="266" t="s">
        <v>244</v>
      </c>
      <c r="D5" s="266" t="s">
        <v>245</v>
      </c>
      <c r="E5" s="266"/>
      <c r="F5" s="266"/>
      <c r="G5" s="266" t="s">
        <v>237</v>
      </c>
      <c r="H5" s="266"/>
      <c r="I5" s="266"/>
      <c r="J5" s="266"/>
      <c r="K5" s="266"/>
    </row>
    <row r="6" spans="1:11" ht="63" customHeight="1" x14ac:dyDescent="0.25">
      <c r="A6" s="282"/>
      <c r="B6" s="281"/>
      <c r="C6" s="250"/>
      <c r="D6" s="83" t="s">
        <v>246</v>
      </c>
      <c r="E6" s="83" t="s">
        <v>547</v>
      </c>
      <c r="F6" s="83" t="s">
        <v>548</v>
      </c>
      <c r="G6" s="83">
        <v>2025</v>
      </c>
      <c r="H6" s="84">
        <v>2026</v>
      </c>
      <c r="I6" s="84">
        <v>2027</v>
      </c>
      <c r="J6" s="84">
        <v>2028</v>
      </c>
      <c r="K6" s="83">
        <v>2029</v>
      </c>
    </row>
    <row r="7" spans="1:11" ht="23.45" customHeight="1" x14ac:dyDescent="0.25">
      <c r="A7" s="85" t="s">
        <v>549</v>
      </c>
      <c r="B7" s="86" t="s">
        <v>584</v>
      </c>
      <c r="C7" s="13"/>
      <c r="D7" s="13"/>
      <c r="E7" s="13"/>
      <c r="F7" s="13"/>
      <c r="G7" s="13"/>
      <c r="H7" s="13"/>
      <c r="I7" s="84"/>
      <c r="J7" s="84"/>
      <c r="K7" s="83"/>
    </row>
    <row r="8" spans="1:11" s="219" customFormat="1" ht="16.5" x14ac:dyDescent="0.25">
      <c r="A8" s="216" t="s">
        <v>6</v>
      </c>
      <c r="B8" s="217" t="s">
        <v>477</v>
      </c>
      <c r="C8" s="104">
        <f t="shared" ref="C8:H8" si="0">SUM(C9:C62)</f>
        <v>156</v>
      </c>
      <c r="D8" s="104">
        <f t="shared" si="0"/>
        <v>53</v>
      </c>
      <c r="E8" s="104">
        <f t="shared" si="0"/>
        <v>103</v>
      </c>
      <c r="F8" s="104">
        <f t="shared" si="0"/>
        <v>0</v>
      </c>
      <c r="G8" s="104">
        <f t="shared" si="0"/>
        <v>27</v>
      </c>
      <c r="H8" s="104">
        <f t="shared" si="0"/>
        <v>76</v>
      </c>
      <c r="I8" s="218">
        <v>0</v>
      </c>
      <c r="J8" s="218">
        <v>0</v>
      </c>
      <c r="K8" s="218">
        <v>0</v>
      </c>
    </row>
    <row r="9" spans="1:11" s="219" customFormat="1" ht="16.5" x14ac:dyDescent="0.25">
      <c r="A9" s="220">
        <v>1</v>
      </c>
      <c r="B9" s="221" t="s">
        <v>587</v>
      </c>
      <c r="C9" s="222">
        <v>1</v>
      </c>
      <c r="D9" s="222">
        <v>1</v>
      </c>
      <c r="E9" s="222"/>
      <c r="F9" s="222"/>
      <c r="G9" s="222"/>
      <c r="H9" s="222"/>
      <c r="I9" s="222">
        <v>0</v>
      </c>
      <c r="J9" s="222">
        <v>0</v>
      </c>
      <c r="K9" s="222">
        <v>0</v>
      </c>
    </row>
    <row r="10" spans="1:11" s="219" customFormat="1" ht="16.5" x14ac:dyDescent="0.25">
      <c r="A10" s="220">
        <v>2</v>
      </c>
      <c r="B10" s="223" t="s">
        <v>761</v>
      </c>
      <c r="C10" s="224">
        <v>3</v>
      </c>
      <c r="D10" s="224">
        <v>0</v>
      </c>
      <c r="E10" s="224">
        <v>3</v>
      </c>
      <c r="F10" s="225"/>
      <c r="G10" s="224">
        <v>2</v>
      </c>
      <c r="H10" s="224">
        <v>1</v>
      </c>
      <c r="I10" s="225">
        <v>0</v>
      </c>
      <c r="J10" s="225">
        <v>0</v>
      </c>
      <c r="K10" s="225">
        <v>0</v>
      </c>
    </row>
    <row r="11" spans="1:11" s="219" customFormat="1" ht="16.5" x14ac:dyDescent="0.25">
      <c r="A11" s="220">
        <v>3</v>
      </c>
      <c r="B11" s="223" t="s">
        <v>763</v>
      </c>
      <c r="C11" s="224">
        <v>3</v>
      </c>
      <c r="D11" s="224">
        <v>1</v>
      </c>
      <c r="E11" s="224">
        <v>2</v>
      </c>
      <c r="F11" s="222"/>
      <c r="G11" s="224">
        <v>0</v>
      </c>
      <c r="H11" s="224">
        <v>2</v>
      </c>
      <c r="I11" s="222">
        <v>0</v>
      </c>
      <c r="J11" s="222">
        <v>0</v>
      </c>
      <c r="K11" s="222">
        <v>0</v>
      </c>
    </row>
    <row r="12" spans="1:11" s="219" customFormat="1" ht="16.5" x14ac:dyDescent="0.25">
      <c r="A12" s="220">
        <v>4</v>
      </c>
      <c r="B12" s="223" t="s">
        <v>765</v>
      </c>
      <c r="C12" s="224">
        <v>3</v>
      </c>
      <c r="D12" s="224">
        <v>1</v>
      </c>
      <c r="E12" s="224">
        <v>2</v>
      </c>
      <c r="F12" s="225"/>
      <c r="G12" s="224">
        <v>0</v>
      </c>
      <c r="H12" s="224">
        <v>2</v>
      </c>
      <c r="I12" s="225">
        <v>0</v>
      </c>
      <c r="J12" s="225">
        <v>0</v>
      </c>
      <c r="K12" s="225">
        <v>0</v>
      </c>
    </row>
    <row r="13" spans="1:11" s="219" customFormat="1" ht="16.5" x14ac:dyDescent="0.25">
      <c r="A13" s="220">
        <v>5</v>
      </c>
      <c r="B13" s="223" t="s">
        <v>619</v>
      </c>
      <c r="C13" s="224">
        <v>3</v>
      </c>
      <c r="D13" s="224">
        <v>1</v>
      </c>
      <c r="E13" s="224">
        <v>2</v>
      </c>
      <c r="F13" s="222"/>
      <c r="G13" s="224">
        <v>0</v>
      </c>
      <c r="H13" s="224">
        <v>2</v>
      </c>
      <c r="I13" s="222">
        <v>0</v>
      </c>
      <c r="J13" s="222">
        <v>0</v>
      </c>
      <c r="K13" s="222">
        <v>0</v>
      </c>
    </row>
    <row r="14" spans="1:11" s="219" customFormat="1" ht="16.5" x14ac:dyDescent="0.25">
      <c r="A14" s="220">
        <v>6</v>
      </c>
      <c r="B14" s="223" t="s">
        <v>768</v>
      </c>
      <c r="C14" s="224">
        <v>2</v>
      </c>
      <c r="D14" s="224">
        <v>1</v>
      </c>
      <c r="E14" s="224">
        <v>1</v>
      </c>
      <c r="F14" s="222"/>
      <c r="G14" s="224">
        <v>0</v>
      </c>
      <c r="H14" s="224">
        <v>1</v>
      </c>
      <c r="I14" s="222">
        <v>0</v>
      </c>
      <c r="J14" s="222">
        <v>0</v>
      </c>
      <c r="K14" s="222">
        <v>0</v>
      </c>
    </row>
    <row r="15" spans="1:11" s="219" customFormat="1" ht="16.5" x14ac:dyDescent="0.25">
      <c r="A15" s="220">
        <v>7</v>
      </c>
      <c r="B15" s="223" t="s">
        <v>770</v>
      </c>
      <c r="C15" s="224">
        <v>3</v>
      </c>
      <c r="D15" s="224">
        <v>3</v>
      </c>
      <c r="E15" s="224">
        <v>0</v>
      </c>
      <c r="F15" s="226"/>
      <c r="G15" s="224">
        <v>0</v>
      </c>
      <c r="H15" s="224">
        <v>0</v>
      </c>
      <c r="I15" s="225">
        <v>0</v>
      </c>
      <c r="J15" s="225">
        <v>0</v>
      </c>
      <c r="K15" s="225">
        <v>0</v>
      </c>
    </row>
    <row r="16" spans="1:11" s="219" customFormat="1" ht="16.5" x14ac:dyDescent="0.25">
      <c r="A16" s="220">
        <v>8</v>
      </c>
      <c r="B16" s="223" t="s">
        <v>772</v>
      </c>
      <c r="C16" s="224">
        <v>3</v>
      </c>
      <c r="D16" s="224">
        <v>3</v>
      </c>
      <c r="E16" s="224">
        <v>0</v>
      </c>
      <c r="F16" s="226"/>
      <c r="G16" s="224">
        <v>0</v>
      </c>
      <c r="H16" s="224">
        <v>0</v>
      </c>
      <c r="I16" s="225">
        <v>0</v>
      </c>
      <c r="J16" s="225">
        <v>0</v>
      </c>
      <c r="K16" s="225">
        <v>0</v>
      </c>
    </row>
    <row r="17" spans="1:11" s="219" customFormat="1" ht="16.5" x14ac:dyDescent="0.25">
      <c r="A17" s="220">
        <v>9</v>
      </c>
      <c r="B17" s="223" t="s">
        <v>633</v>
      </c>
      <c r="C17" s="224">
        <v>3</v>
      </c>
      <c r="D17" s="224">
        <v>3</v>
      </c>
      <c r="E17" s="224">
        <v>0</v>
      </c>
      <c r="F17" s="226"/>
      <c r="G17" s="224">
        <v>0</v>
      </c>
      <c r="H17" s="224">
        <v>0</v>
      </c>
      <c r="I17" s="225">
        <v>0</v>
      </c>
      <c r="J17" s="225">
        <v>0</v>
      </c>
      <c r="K17" s="225">
        <v>0</v>
      </c>
    </row>
    <row r="18" spans="1:11" s="219" customFormat="1" ht="16.5" x14ac:dyDescent="0.25">
      <c r="A18" s="220">
        <v>10</v>
      </c>
      <c r="B18" s="227" t="s">
        <v>779</v>
      </c>
      <c r="C18" s="224">
        <v>4</v>
      </c>
      <c r="D18" s="224">
        <v>0</v>
      </c>
      <c r="E18" s="224">
        <v>4</v>
      </c>
      <c r="F18" s="225"/>
      <c r="G18" s="224">
        <v>4</v>
      </c>
      <c r="H18" s="224">
        <v>0</v>
      </c>
      <c r="I18" s="225">
        <v>0</v>
      </c>
      <c r="J18" s="225">
        <v>0</v>
      </c>
      <c r="K18" s="225">
        <v>0</v>
      </c>
    </row>
    <row r="19" spans="1:11" s="219" customFormat="1" ht="16.5" x14ac:dyDescent="0.25">
      <c r="A19" s="220">
        <v>11</v>
      </c>
      <c r="B19" s="223" t="s">
        <v>781</v>
      </c>
      <c r="C19" s="224">
        <v>3</v>
      </c>
      <c r="D19" s="224">
        <v>1</v>
      </c>
      <c r="E19" s="224">
        <v>2</v>
      </c>
      <c r="F19" s="225"/>
      <c r="G19" s="224">
        <v>0</v>
      </c>
      <c r="H19" s="224">
        <v>2</v>
      </c>
      <c r="I19" s="225">
        <v>0</v>
      </c>
      <c r="J19" s="225">
        <v>0</v>
      </c>
      <c r="K19" s="225">
        <v>0</v>
      </c>
    </row>
    <row r="20" spans="1:11" s="219" customFormat="1" ht="16.5" x14ac:dyDescent="0.25">
      <c r="A20" s="220">
        <v>12</v>
      </c>
      <c r="B20" s="223" t="s">
        <v>783</v>
      </c>
      <c r="C20" s="224">
        <v>3</v>
      </c>
      <c r="D20" s="224">
        <v>1</v>
      </c>
      <c r="E20" s="224">
        <v>2</v>
      </c>
      <c r="F20" s="225"/>
      <c r="G20" s="224">
        <v>0</v>
      </c>
      <c r="H20" s="224">
        <v>2</v>
      </c>
      <c r="I20" s="225">
        <v>0</v>
      </c>
      <c r="J20" s="225">
        <v>0</v>
      </c>
      <c r="K20" s="225">
        <v>0</v>
      </c>
    </row>
    <row r="21" spans="1:11" s="219" customFormat="1" ht="16.5" x14ac:dyDescent="0.25">
      <c r="A21" s="220">
        <v>13</v>
      </c>
      <c r="B21" s="223" t="s">
        <v>785</v>
      </c>
      <c r="C21" s="224">
        <v>3</v>
      </c>
      <c r="D21" s="224">
        <v>1</v>
      </c>
      <c r="E21" s="224">
        <v>2</v>
      </c>
      <c r="F21" s="222"/>
      <c r="G21" s="224">
        <v>0</v>
      </c>
      <c r="H21" s="224">
        <v>2</v>
      </c>
      <c r="I21" s="222">
        <v>0</v>
      </c>
      <c r="J21" s="222">
        <v>0</v>
      </c>
      <c r="K21" s="222">
        <v>0</v>
      </c>
    </row>
    <row r="22" spans="1:11" s="219" customFormat="1" ht="16.5" x14ac:dyDescent="0.25">
      <c r="A22" s="220">
        <v>14</v>
      </c>
      <c r="B22" s="223" t="s">
        <v>787</v>
      </c>
      <c r="C22" s="224">
        <v>2</v>
      </c>
      <c r="D22" s="224">
        <v>1</v>
      </c>
      <c r="E22" s="224">
        <v>1</v>
      </c>
      <c r="F22" s="222"/>
      <c r="G22" s="224">
        <v>0</v>
      </c>
      <c r="H22" s="224">
        <v>1</v>
      </c>
      <c r="I22" s="222">
        <v>0</v>
      </c>
      <c r="J22" s="222">
        <v>0</v>
      </c>
      <c r="K22" s="222">
        <v>0</v>
      </c>
    </row>
    <row r="23" spans="1:11" s="219" customFormat="1" ht="16.5" x14ac:dyDescent="0.25">
      <c r="A23" s="220">
        <v>15</v>
      </c>
      <c r="B23" s="223" t="s">
        <v>789</v>
      </c>
      <c r="C23" s="224">
        <v>3</v>
      </c>
      <c r="D23" s="224">
        <v>1</v>
      </c>
      <c r="E23" s="224">
        <v>2</v>
      </c>
      <c r="F23" s="225"/>
      <c r="G23" s="224">
        <v>0</v>
      </c>
      <c r="H23" s="224">
        <v>2</v>
      </c>
      <c r="I23" s="225">
        <v>0</v>
      </c>
      <c r="J23" s="225">
        <v>0</v>
      </c>
      <c r="K23" s="225">
        <v>0</v>
      </c>
    </row>
    <row r="24" spans="1:11" s="219" customFormat="1" ht="16.5" x14ac:dyDescent="0.25">
      <c r="A24" s="220">
        <v>16</v>
      </c>
      <c r="B24" s="223" t="s">
        <v>791</v>
      </c>
      <c r="C24" s="224">
        <v>3</v>
      </c>
      <c r="D24" s="224">
        <v>0</v>
      </c>
      <c r="E24" s="224">
        <v>3</v>
      </c>
      <c r="F24" s="225"/>
      <c r="G24" s="224">
        <v>2</v>
      </c>
      <c r="H24" s="224">
        <v>1</v>
      </c>
      <c r="I24" s="225">
        <v>0</v>
      </c>
      <c r="J24" s="225">
        <v>0</v>
      </c>
      <c r="K24" s="225">
        <v>0</v>
      </c>
    </row>
    <row r="25" spans="1:11" s="219" customFormat="1" ht="16.5" x14ac:dyDescent="0.25">
      <c r="A25" s="220">
        <v>17</v>
      </c>
      <c r="B25" s="223" t="s">
        <v>657</v>
      </c>
      <c r="C25" s="224">
        <v>2</v>
      </c>
      <c r="D25" s="224">
        <v>1</v>
      </c>
      <c r="E25" s="224">
        <v>1</v>
      </c>
      <c r="F25" s="222"/>
      <c r="G25" s="224">
        <v>0</v>
      </c>
      <c r="H25" s="224">
        <v>1</v>
      </c>
      <c r="I25" s="222">
        <v>0</v>
      </c>
      <c r="J25" s="222">
        <v>0</v>
      </c>
      <c r="K25" s="222">
        <v>0</v>
      </c>
    </row>
    <row r="26" spans="1:11" s="219" customFormat="1" ht="16.5" x14ac:dyDescent="0.25">
      <c r="A26" s="220">
        <v>18</v>
      </c>
      <c r="B26" s="223" t="s">
        <v>794</v>
      </c>
      <c r="C26" s="224">
        <v>2</v>
      </c>
      <c r="D26" s="224">
        <v>1</v>
      </c>
      <c r="E26" s="224">
        <v>1</v>
      </c>
      <c r="F26" s="225"/>
      <c r="G26" s="224">
        <v>0</v>
      </c>
      <c r="H26" s="224">
        <v>1</v>
      </c>
      <c r="I26" s="225">
        <v>0</v>
      </c>
      <c r="J26" s="225">
        <v>0</v>
      </c>
      <c r="K26" s="225">
        <v>0</v>
      </c>
    </row>
    <row r="27" spans="1:11" s="219" customFormat="1" ht="16.5" x14ac:dyDescent="0.25">
      <c r="A27" s="220">
        <v>19</v>
      </c>
      <c r="B27" s="223" t="s">
        <v>664</v>
      </c>
      <c r="C27" s="224">
        <v>3</v>
      </c>
      <c r="D27" s="224">
        <v>1</v>
      </c>
      <c r="E27" s="224">
        <v>2</v>
      </c>
      <c r="F27" s="222"/>
      <c r="G27" s="224">
        <v>0</v>
      </c>
      <c r="H27" s="224">
        <v>2</v>
      </c>
      <c r="I27" s="222">
        <v>0</v>
      </c>
      <c r="J27" s="222">
        <v>0</v>
      </c>
      <c r="K27" s="222">
        <v>0</v>
      </c>
    </row>
    <row r="28" spans="1:11" s="219" customFormat="1" ht="16.5" x14ac:dyDescent="0.25">
      <c r="A28" s="220">
        <v>20</v>
      </c>
      <c r="B28" s="223" t="s">
        <v>661</v>
      </c>
      <c r="C28" s="224">
        <v>3</v>
      </c>
      <c r="D28" s="224">
        <v>1</v>
      </c>
      <c r="E28" s="224">
        <v>2</v>
      </c>
      <c r="F28" s="225"/>
      <c r="G28" s="224">
        <v>0</v>
      </c>
      <c r="H28" s="224">
        <v>2</v>
      </c>
      <c r="I28" s="225">
        <v>0</v>
      </c>
      <c r="J28" s="225">
        <v>0</v>
      </c>
      <c r="K28" s="225">
        <v>0</v>
      </c>
    </row>
    <row r="29" spans="1:11" s="219" customFormat="1" ht="16.5" x14ac:dyDescent="0.25">
      <c r="A29" s="220">
        <v>21</v>
      </c>
      <c r="B29" s="223" t="s">
        <v>672</v>
      </c>
      <c r="C29" s="224">
        <v>3</v>
      </c>
      <c r="D29" s="224">
        <v>1</v>
      </c>
      <c r="E29" s="224">
        <v>2</v>
      </c>
      <c r="F29" s="222"/>
      <c r="G29" s="224">
        <v>2</v>
      </c>
      <c r="H29" s="224">
        <v>0</v>
      </c>
      <c r="I29" s="222">
        <v>0</v>
      </c>
      <c r="J29" s="222">
        <v>0</v>
      </c>
      <c r="K29" s="222">
        <v>0</v>
      </c>
    </row>
    <row r="30" spans="1:11" s="219" customFormat="1" ht="16.5" x14ac:dyDescent="0.25">
      <c r="A30" s="220">
        <v>22</v>
      </c>
      <c r="B30" s="223" t="s">
        <v>800</v>
      </c>
      <c r="C30" s="224">
        <v>2</v>
      </c>
      <c r="D30" s="224">
        <v>1</v>
      </c>
      <c r="E30" s="224">
        <v>1</v>
      </c>
      <c r="F30" s="222"/>
      <c r="G30" s="224">
        <v>1</v>
      </c>
      <c r="H30" s="224">
        <v>0</v>
      </c>
      <c r="I30" s="222">
        <v>0</v>
      </c>
      <c r="J30" s="222">
        <v>0</v>
      </c>
      <c r="K30" s="222">
        <v>0</v>
      </c>
    </row>
    <row r="31" spans="1:11" s="219" customFormat="1" ht="16.5" x14ac:dyDescent="0.25">
      <c r="A31" s="220">
        <v>23</v>
      </c>
      <c r="B31" s="223" t="s">
        <v>805</v>
      </c>
      <c r="C31" s="224">
        <v>3</v>
      </c>
      <c r="D31" s="224">
        <v>1</v>
      </c>
      <c r="E31" s="224">
        <v>2</v>
      </c>
      <c r="F31" s="222"/>
      <c r="G31" s="224">
        <v>2</v>
      </c>
      <c r="H31" s="224">
        <v>0</v>
      </c>
      <c r="I31" s="222">
        <v>0</v>
      </c>
      <c r="J31" s="222">
        <v>0</v>
      </c>
      <c r="K31" s="222">
        <v>0</v>
      </c>
    </row>
    <row r="32" spans="1:11" s="219" customFormat="1" ht="16.5" x14ac:dyDescent="0.25">
      <c r="A32" s="220">
        <v>24</v>
      </c>
      <c r="B32" s="223" t="s">
        <v>807</v>
      </c>
      <c r="C32" s="224">
        <v>3</v>
      </c>
      <c r="D32" s="224">
        <v>0</v>
      </c>
      <c r="E32" s="224">
        <v>3</v>
      </c>
      <c r="F32" s="225"/>
      <c r="G32" s="224">
        <v>1</v>
      </c>
      <c r="H32" s="224">
        <v>2</v>
      </c>
      <c r="I32" s="225">
        <v>0</v>
      </c>
      <c r="J32" s="225">
        <v>0</v>
      </c>
      <c r="K32" s="225">
        <v>0</v>
      </c>
    </row>
    <row r="33" spans="1:11" s="219" customFormat="1" ht="16.5" x14ac:dyDescent="0.25">
      <c r="A33" s="220">
        <v>25</v>
      </c>
      <c r="B33" s="223" t="s">
        <v>693</v>
      </c>
      <c r="C33" s="224">
        <v>3</v>
      </c>
      <c r="D33" s="224">
        <v>1</v>
      </c>
      <c r="E33" s="224">
        <v>2</v>
      </c>
      <c r="F33" s="225"/>
      <c r="G33" s="224">
        <v>0</v>
      </c>
      <c r="H33" s="224">
        <v>2</v>
      </c>
      <c r="I33" s="225">
        <v>0</v>
      </c>
      <c r="J33" s="225">
        <v>0</v>
      </c>
      <c r="K33" s="225">
        <v>0</v>
      </c>
    </row>
    <row r="34" spans="1:11" s="219" customFormat="1" ht="16.5" x14ac:dyDescent="0.25">
      <c r="A34" s="220">
        <v>26</v>
      </c>
      <c r="B34" s="223" t="s">
        <v>810</v>
      </c>
      <c r="C34" s="224">
        <v>3</v>
      </c>
      <c r="D34" s="224">
        <v>1</v>
      </c>
      <c r="E34" s="224">
        <v>2</v>
      </c>
      <c r="F34" s="222"/>
      <c r="G34" s="224">
        <v>0</v>
      </c>
      <c r="H34" s="224">
        <v>2</v>
      </c>
      <c r="I34" s="222">
        <v>0</v>
      </c>
      <c r="J34" s="222">
        <v>0</v>
      </c>
      <c r="K34" s="222">
        <v>0</v>
      </c>
    </row>
    <row r="35" spans="1:11" s="219" customFormat="1" ht="16.5" x14ac:dyDescent="0.25">
      <c r="A35" s="220">
        <v>27</v>
      </c>
      <c r="B35" s="223" t="s">
        <v>696</v>
      </c>
      <c r="C35" s="224">
        <v>3</v>
      </c>
      <c r="D35" s="224">
        <v>1</v>
      </c>
      <c r="E35" s="224">
        <v>2</v>
      </c>
      <c r="F35" s="225"/>
      <c r="G35" s="224">
        <v>0</v>
      </c>
      <c r="H35" s="224">
        <v>2</v>
      </c>
      <c r="I35" s="225">
        <v>0</v>
      </c>
      <c r="J35" s="225">
        <v>0</v>
      </c>
      <c r="K35" s="225">
        <v>0</v>
      </c>
    </row>
    <row r="36" spans="1:11" s="219" customFormat="1" ht="16.5" x14ac:dyDescent="0.25">
      <c r="A36" s="220">
        <v>28</v>
      </c>
      <c r="B36" s="223" t="s">
        <v>814</v>
      </c>
      <c r="C36" s="224">
        <v>3</v>
      </c>
      <c r="D36" s="224">
        <v>0</v>
      </c>
      <c r="E36" s="224">
        <v>3</v>
      </c>
      <c r="F36" s="225"/>
      <c r="G36" s="224">
        <v>2</v>
      </c>
      <c r="H36" s="224">
        <v>1</v>
      </c>
      <c r="I36" s="225">
        <v>0</v>
      </c>
      <c r="J36" s="225">
        <v>0</v>
      </c>
      <c r="K36" s="225">
        <v>0</v>
      </c>
    </row>
    <row r="37" spans="1:11" s="219" customFormat="1" ht="16.5" x14ac:dyDescent="0.25">
      <c r="A37" s="220">
        <v>29</v>
      </c>
      <c r="B37" s="223" t="s">
        <v>702</v>
      </c>
      <c r="C37" s="224">
        <v>3</v>
      </c>
      <c r="D37" s="224">
        <v>1</v>
      </c>
      <c r="E37" s="224">
        <v>2</v>
      </c>
      <c r="F37" s="222"/>
      <c r="G37" s="224">
        <v>0</v>
      </c>
      <c r="H37" s="224">
        <v>2</v>
      </c>
      <c r="I37" s="222">
        <v>0</v>
      </c>
      <c r="J37" s="222">
        <v>0</v>
      </c>
      <c r="K37" s="222">
        <v>0</v>
      </c>
    </row>
    <row r="38" spans="1:11" s="219" customFormat="1" ht="16.5" x14ac:dyDescent="0.25">
      <c r="A38" s="220">
        <v>30</v>
      </c>
      <c r="B38" s="223" t="s">
        <v>704</v>
      </c>
      <c r="C38" s="224">
        <v>2</v>
      </c>
      <c r="D38" s="224">
        <v>1</v>
      </c>
      <c r="E38" s="224">
        <v>1</v>
      </c>
      <c r="F38" s="222"/>
      <c r="G38" s="224">
        <v>0</v>
      </c>
      <c r="H38" s="224">
        <v>1</v>
      </c>
      <c r="I38" s="222">
        <v>0</v>
      </c>
      <c r="J38" s="222">
        <v>0</v>
      </c>
      <c r="K38" s="222">
        <v>0</v>
      </c>
    </row>
    <row r="39" spans="1:11" s="219" customFormat="1" ht="16.5" x14ac:dyDescent="0.25">
      <c r="A39" s="220">
        <v>31</v>
      </c>
      <c r="B39" s="223" t="s">
        <v>705</v>
      </c>
      <c r="C39" s="224">
        <v>2</v>
      </c>
      <c r="D39" s="224">
        <v>1</v>
      </c>
      <c r="E39" s="224">
        <v>1</v>
      </c>
      <c r="F39" s="225"/>
      <c r="G39" s="224">
        <v>0</v>
      </c>
      <c r="H39" s="224">
        <v>1</v>
      </c>
      <c r="I39" s="225">
        <v>0</v>
      </c>
      <c r="J39" s="225">
        <v>0</v>
      </c>
      <c r="K39" s="225">
        <v>0</v>
      </c>
    </row>
    <row r="40" spans="1:11" s="219" customFormat="1" ht="16.5" x14ac:dyDescent="0.25">
      <c r="A40" s="220">
        <v>32</v>
      </c>
      <c r="B40" s="223" t="s">
        <v>706</v>
      </c>
      <c r="C40" s="224">
        <v>3</v>
      </c>
      <c r="D40" s="224">
        <v>1</v>
      </c>
      <c r="E40" s="224">
        <v>2</v>
      </c>
      <c r="F40" s="222"/>
      <c r="G40" s="224">
        <v>0</v>
      </c>
      <c r="H40" s="224">
        <v>2</v>
      </c>
      <c r="I40" s="222">
        <v>0</v>
      </c>
      <c r="J40" s="222">
        <v>0</v>
      </c>
      <c r="K40" s="222">
        <v>0</v>
      </c>
    </row>
    <row r="41" spans="1:11" s="219" customFormat="1" ht="16.5" x14ac:dyDescent="0.25">
      <c r="A41" s="220">
        <v>33</v>
      </c>
      <c r="B41" s="223" t="s">
        <v>821</v>
      </c>
      <c r="C41" s="224">
        <v>3</v>
      </c>
      <c r="D41" s="224">
        <v>0</v>
      </c>
      <c r="E41" s="224">
        <v>3</v>
      </c>
      <c r="F41" s="225"/>
      <c r="G41" s="224">
        <v>3</v>
      </c>
      <c r="H41" s="224">
        <v>0</v>
      </c>
      <c r="I41" s="225">
        <v>0</v>
      </c>
      <c r="J41" s="225">
        <v>0</v>
      </c>
      <c r="K41" s="225">
        <v>0</v>
      </c>
    </row>
    <row r="42" spans="1:11" s="219" customFormat="1" ht="16.5" x14ac:dyDescent="0.25">
      <c r="A42" s="220">
        <v>34</v>
      </c>
      <c r="B42" s="223" t="s">
        <v>823</v>
      </c>
      <c r="C42" s="224">
        <v>3</v>
      </c>
      <c r="D42" s="224">
        <v>1</v>
      </c>
      <c r="E42" s="224">
        <v>2</v>
      </c>
      <c r="F42" s="222"/>
      <c r="G42" s="224">
        <v>1</v>
      </c>
      <c r="H42" s="224">
        <v>1</v>
      </c>
      <c r="I42" s="222">
        <v>0</v>
      </c>
      <c r="J42" s="222">
        <v>0</v>
      </c>
      <c r="K42" s="222">
        <v>0</v>
      </c>
    </row>
    <row r="43" spans="1:11" s="219" customFormat="1" ht="16.5" x14ac:dyDescent="0.25">
      <c r="A43" s="220">
        <v>35</v>
      </c>
      <c r="B43" s="223" t="s">
        <v>825</v>
      </c>
      <c r="C43" s="224">
        <v>3</v>
      </c>
      <c r="D43" s="224">
        <v>1</v>
      </c>
      <c r="E43" s="224">
        <v>2</v>
      </c>
      <c r="F43" s="222"/>
      <c r="G43" s="224">
        <v>0</v>
      </c>
      <c r="H43" s="224">
        <v>2</v>
      </c>
      <c r="I43" s="222">
        <v>0</v>
      </c>
      <c r="J43" s="222">
        <v>0</v>
      </c>
      <c r="K43" s="222">
        <v>0</v>
      </c>
    </row>
    <row r="44" spans="1:11" s="219" customFormat="1" ht="16.5" x14ac:dyDescent="0.25">
      <c r="A44" s="220">
        <v>36</v>
      </c>
      <c r="B44" s="223" t="s">
        <v>827</v>
      </c>
      <c r="C44" s="224">
        <v>3</v>
      </c>
      <c r="D44" s="224">
        <v>1</v>
      </c>
      <c r="E44" s="224">
        <v>2</v>
      </c>
      <c r="F44" s="222"/>
      <c r="G44" s="224">
        <v>0</v>
      </c>
      <c r="H44" s="224">
        <v>2</v>
      </c>
      <c r="I44" s="222">
        <v>0</v>
      </c>
      <c r="J44" s="222">
        <v>0</v>
      </c>
      <c r="K44" s="222">
        <v>0</v>
      </c>
    </row>
    <row r="45" spans="1:11" s="219" customFormat="1" ht="16.5" x14ac:dyDescent="0.25">
      <c r="A45" s="220">
        <v>37</v>
      </c>
      <c r="B45" s="223" t="s">
        <v>829</v>
      </c>
      <c r="C45" s="224">
        <v>3</v>
      </c>
      <c r="D45" s="224">
        <v>1</v>
      </c>
      <c r="E45" s="224">
        <v>2</v>
      </c>
      <c r="F45" s="222"/>
      <c r="G45" s="224">
        <v>0</v>
      </c>
      <c r="H45" s="224">
        <v>2</v>
      </c>
      <c r="I45" s="222">
        <v>0</v>
      </c>
      <c r="J45" s="222">
        <v>0</v>
      </c>
      <c r="K45" s="222">
        <v>0</v>
      </c>
    </row>
    <row r="46" spans="1:11" s="219" customFormat="1" ht="16.5" x14ac:dyDescent="0.25">
      <c r="A46" s="220">
        <v>38</v>
      </c>
      <c r="B46" s="223" t="s">
        <v>720</v>
      </c>
      <c r="C46" s="224">
        <v>3</v>
      </c>
      <c r="D46" s="224">
        <v>1</v>
      </c>
      <c r="E46" s="224">
        <v>2</v>
      </c>
      <c r="F46" s="225"/>
      <c r="G46" s="224">
        <v>0</v>
      </c>
      <c r="H46" s="224">
        <v>2</v>
      </c>
      <c r="I46" s="225">
        <v>0</v>
      </c>
      <c r="J46" s="225">
        <v>0</v>
      </c>
      <c r="K46" s="225">
        <v>0</v>
      </c>
    </row>
    <row r="47" spans="1:11" s="219" customFormat="1" ht="16.5" x14ac:dyDescent="0.25">
      <c r="A47" s="220">
        <v>39</v>
      </c>
      <c r="B47" s="223" t="s">
        <v>832</v>
      </c>
      <c r="C47" s="224">
        <v>3</v>
      </c>
      <c r="D47" s="224">
        <v>0</v>
      </c>
      <c r="E47" s="224">
        <v>3</v>
      </c>
      <c r="F47" s="225"/>
      <c r="G47" s="224">
        <v>3</v>
      </c>
      <c r="H47" s="224">
        <v>0</v>
      </c>
      <c r="I47" s="225">
        <v>0</v>
      </c>
      <c r="J47" s="225">
        <v>0</v>
      </c>
      <c r="K47" s="225">
        <v>0</v>
      </c>
    </row>
    <row r="48" spans="1:11" s="219" customFormat="1" ht="16.5" x14ac:dyDescent="0.25">
      <c r="A48" s="220">
        <v>40</v>
      </c>
      <c r="B48" s="223" t="s">
        <v>834</v>
      </c>
      <c r="C48" s="224">
        <v>3</v>
      </c>
      <c r="D48" s="224">
        <v>1</v>
      </c>
      <c r="E48" s="224">
        <v>2</v>
      </c>
      <c r="F48" s="225"/>
      <c r="G48" s="224">
        <v>0</v>
      </c>
      <c r="H48" s="224">
        <v>2</v>
      </c>
      <c r="I48" s="225">
        <v>0</v>
      </c>
      <c r="J48" s="225">
        <v>0</v>
      </c>
      <c r="K48" s="225">
        <v>0</v>
      </c>
    </row>
    <row r="49" spans="1:11" s="219" customFormat="1" ht="16.5" x14ac:dyDescent="0.25">
      <c r="A49" s="220">
        <v>41</v>
      </c>
      <c r="B49" s="223" t="s">
        <v>737</v>
      </c>
      <c r="C49" s="224">
        <v>3</v>
      </c>
      <c r="D49" s="224">
        <v>1</v>
      </c>
      <c r="E49" s="224">
        <v>2</v>
      </c>
      <c r="F49" s="222"/>
      <c r="G49" s="224">
        <v>0</v>
      </c>
      <c r="H49" s="224">
        <v>2</v>
      </c>
      <c r="I49" s="222">
        <v>0</v>
      </c>
      <c r="J49" s="222">
        <v>0</v>
      </c>
      <c r="K49" s="222">
        <v>0</v>
      </c>
    </row>
    <row r="50" spans="1:11" s="219" customFormat="1" ht="16.5" x14ac:dyDescent="0.25">
      <c r="A50" s="220">
        <v>42</v>
      </c>
      <c r="B50" s="223" t="s">
        <v>837</v>
      </c>
      <c r="C50" s="224">
        <v>3</v>
      </c>
      <c r="D50" s="224">
        <v>1</v>
      </c>
      <c r="E50" s="224">
        <v>2</v>
      </c>
      <c r="F50" s="225"/>
      <c r="G50" s="224">
        <v>0</v>
      </c>
      <c r="H50" s="224">
        <v>2</v>
      </c>
      <c r="I50" s="225">
        <v>0</v>
      </c>
      <c r="J50" s="225">
        <v>0</v>
      </c>
      <c r="K50" s="225">
        <v>0</v>
      </c>
    </row>
    <row r="51" spans="1:11" s="219" customFormat="1" ht="16.5" x14ac:dyDescent="0.25">
      <c r="A51" s="220">
        <v>43</v>
      </c>
      <c r="B51" s="223" t="s">
        <v>741</v>
      </c>
      <c r="C51" s="224">
        <v>2</v>
      </c>
      <c r="D51" s="224">
        <v>1</v>
      </c>
      <c r="E51" s="224">
        <v>1</v>
      </c>
      <c r="F51" s="225"/>
      <c r="G51" s="224">
        <v>0</v>
      </c>
      <c r="H51" s="224">
        <v>1</v>
      </c>
      <c r="I51" s="225">
        <v>0</v>
      </c>
      <c r="J51" s="225">
        <v>0</v>
      </c>
      <c r="K51" s="225">
        <v>0</v>
      </c>
    </row>
    <row r="52" spans="1:11" s="219" customFormat="1" ht="16.5" x14ac:dyDescent="0.25">
      <c r="A52" s="220">
        <v>44</v>
      </c>
      <c r="B52" s="223" t="s">
        <v>744</v>
      </c>
      <c r="C52" s="224">
        <v>3</v>
      </c>
      <c r="D52" s="224">
        <v>1</v>
      </c>
      <c r="E52" s="224">
        <v>2</v>
      </c>
      <c r="F52" s="225"/>
      <c r="G52" s="224">
        <v>0</v>
      </c>
      <c r="H52" s="224">
        <v>2</v>
      </c>
      <c r="I52" s="225">
        <v>0</v>
      </c>
      <c r="J52" s="225">
        <v>0</v>
      </c>
      <c r="K52" s="225">
        <v>0</v>
      </c>
    </row>
    <row r="53" spans="1:11" s="219" customFormat="1" ht="16.5" x14ac:dyDescent="0.25">
      <c r="A53" s="220">
        <v>45</v>
      </c>
      <c r="B53" s="223" t="s">
        <v>752</v>
      </c>
      <c r="C53" s="224">
        <v>7</v>
      </c>
      <c r="D53" s="224">
        <v>0</v>
      </c>
      <c r="E53" s="224">
        <v>7</v>
      </c>
      <c r="F53" s="224"/>
      <c r="G53" s="224">
        <v>3</v>
      </c>
      <c r="H53" s="224">
        <v>4</v>
      </c>
      <c r="I53" s="225">
        <v>0</v>
      </c>
      <c r="J53" s="225">
        <v>0</v>
      </c>
      <c r="K53" s="225">
        <v>0</v>
      </c>
    </row>
    <row r="54" spans="1:11" s="219" customFormat="1" ht="16.5" x14ac:dyDescent="0.25">
      <c r="A54" s="220">
        <v>46</v>
      </c>
      <c r="B54" s="223" t="s">
        <v>596</v>
      </c>
      <c r="C54" s="224">
        <v>3</v>
      </c>
      <c r="D54" s="224">
        <v>1</v>
      </c>
      <c r="E54" s="224">
        <v>2</v>
      </c>
      <c r="F54" s="225"/>
      <c r="G54" s="224">
        <v>0</v>
      </c>
      <c r="H54" s="224">
        <v>2</v>
      </c>
      <c r="I54" s="225">
        <v>0</v>
      </c>
      <c r="J54" s="225">
        <v>0</v>
      </c>
      <c r="K54" s="225">
        <v>0</v>
      </c>
    </row>
    <row r="55" spans="1:11" s="219" customFormat="1" ht="16.5" x14ac:dyDescent="0.25">
      <c r="A55" s="220">
        <v>47</v>
      </c>
      <c r="B55" s="223" t="s">
        <v>755</v>
      </c>
      <c r="C55" s="224">
        <v>2</v>
      </c>
      <c r="D55" s="224">
        <v>1</v>
      </c>
      <c r="E55" s="224">
        <v>1</v>
      </c>
      <c r="F55" s="225"/>
      <c r="G55" s="224">
        <v>0</v>
      </c>
      <c r="H55" s="224">
        <v>1</v>
      </c>
      <c r="I55" s="225">
        <v>0</v>
      </c>
      <c r="J55" s="225">
        <v>0</v>
      </c>
      <c r="K55" s="225">
        <v>0</v>
      </c>
    </row>
    <row r="56" spans="1:11" s="219" customFormat="1" ht="16.5" x14ac:dyDescent="0.25">
      <c r="A56" s="220">
        <v>48</v>
      </c>
      <c r="B56" s="223" t="s">
        <v>757</v>
      </c>
      <c r="C56" s="224">
        <v>4</v>
      </c>
      <c r="D56" s="224">
        <v>0</v>
      </c>
      <c r="E56" s="224">
        <v>4</v>
      </c>
      <c r="F56" s="225"/>
      <c r="G56" s="224">
        <v>1</v>
      </c>
      <c r="H56" s="224">
        <v>3</v>
      </c>
      <c r="I56" s="225">
        <v>0</v>
      </c>
      <c r="J56" s="225">
        <v>0</v>
      </c>
      <c r="K56" s="225">
        <v>0</v>
      </c>
    </row>
    <row r="57" spans="1:11" s="219" customFormat="1" ht="16.5" x14ac:dyDescent="0.25">
      <c r="A57" s="220">
        <v>49</v>
      </c>
      <c r="B57" s="223" t="s">
        <v>759</v>
      </c>
      <c r="C57" s="224">
        <v>3</v>
      </c>
      <c r="D57" s="224">
        <v>1</v>
      </c>
      <c r="E57" s="224">
        <v>2</v>
      </c>
      <c r="F57" s="222"/>
      <c r="G57" s="224">
        <v>0</v>
      </c>
      <c r="H57" s="224">
        <v>2</v>
      </c>
      <c r="I57" s="222">
        <v>0</v>
      </c>
      <c r="J57" s="222">
        <v>0</v>
      </c>
      <c r="K57" s="222">
        <v>0</v>
      </c>
    </row>
    <row r="58" spans="1:11" s="219" customFormat="1" ht="16.5" x14ac:dyDescent="0.25">
      <c r="A58" s="220">
        <v>50</v>
      </c>
      <c r="B58" s="223" t="s">
        <v>775</v>
      </c>
      <c r="C58" s="224">
        <v>2</v>
      </c>
      <c r="D58" s="224">
        <v>2</v>
      </c>
      <c r="E58" s="224">
        <v>0</v>
      </c>
      <c r="F58" s="226"/>
      <c r="G58" s="224">
        <v>0</v>
      </c>
      <c r="H58" s="224">
        <v>0</v>
      </c>
      <c r="I58" s="225">
        <v>0</v>
      </c>
      <c r="J58" s="225">
        <v>0</v>
      </c>
      <c r="K58" s="225">
        <v>0</v>
      </c>
    </row>
    <row r="59" spans="1:11" s="219" customFormat="1" ht="16.5" x14ac:dyDescent="0.25">
      <c r="A59" s="220">
        <v>51</v>
      </c>
      <c r="B59" s="223" t="s">
        <v>777</v>
      </c>
      <c r="C59" s="224">
        <v>3</v>
      </c>
      <c r="D59" s="224">
        <v>3</v>
      </c>
      <c r="E59" s="224">
        <v>0</v>
      </c>
      <c r="F59" s="222"/>
      <c r="G59" s="224">
        <v>0</v>
      </c>
      <c r="H59" s="224">
        <v>0</v>
      </c>
      <c r="I59" s="222">
        <v>0</v>
      </c>
      <c r="J59" s="222">
        <v>0</v>
      </c>
      <c r="K59" s="222">
        <v>0</v>
      </c>
    </row>
    <row r="60" spans="1:11" s="219" customFormat="1" ht="16.5" x14ac:dyDescent="0.25">
      <c r="A60" s="220">
        <v>52</v>
      </c>
      <c r="B60" s="223" t="s">
        <v>682</v>
      </c>
      <c r="C60" s="224">
        <v>3</v>
      </c>
      <c r="D60" s="224">
        <v>0</v>
      </c>
      <c r="E60" s="224">
        <v>3</v>
      </c>
      <c r="F60" s="225"/>
      <c r="G60" s="224">
        <v>0</v>
      </c>
      <c r="H60" s="224">
        <v>3</v>
      </c>
      <c r="I60" s="225">
        <v>0</v>
      </c>
      <c r="J60" s="225">
        <v>0</v>
      </c>
      <c r="K60" s="225">
        <v>0</v>
      </c>
    </row>
    <row r="61" spans="1:11" s="219" customFormat="1" ht="16.5" x14ac:dyDescent="0.25">
      <c r="A61" s="220">
        <v>53</v>
      </c>
      <c r="B61" s="223" t="s">
        <v>680</v>
      </c>
      <c r="C61" s="224">
        <v>3</v>
      </c>
      <c r="D61" s="224">
        <v>1</v>
      </c>
      <c r="E61" s="224">
        <v>2</v>
      </c>
      <c r="F61" s="225"/>
      <c r="G61" s="224">
        <v>0</v>
      </c>
      <c r="H61" s="224">
        <v>2</v>
      </c>
      <c r="I61" s="225">
        <v>0</v>
      </c>
      <c r="J61" s="225">
        <v>0</v>
      </c>
      <c r="K61" s="225">
        <v>0</v>
      </c>
    </row>
    <row r="62" spans="1:11" s="219" customFormat="1" ht="16.5" x14ac:dyDescent="0.25">
      <c r="A62" s="220">
        <v>54</v>
      </c>
      <c r="B62" s="223" t="s">
        <v>683</v>
      </c>
      <c r="C62" s="224">
        <v>3</v>
      </c>
      <c r="D62" s="224">
        <v>1</v>
      </c>
      <c r="E62" s="224">
        <v>2</v>
      </c>
      <c r="F62" s="222"/>
      <c r="G62" s="224">
        <v>0</v>
      </c>
      <c r="H62" s="224">
        <v>2</v>
      </c>
      <c r="I62" s="222">
        <v>0</v>
      </c>
      <c r="J62" s="222">
        <v>0</v>
      </c>
      <c r="K62" s="222">
        <v>0</v>
      </c>
    </row>
    <row r="63" spans="1:11" s="219" customFormat="1" ht="16.5" x14ac:dyDescent="0.25">
      <c r="A63" s="228" t="s">
        <v>7</v>
      </c>
      <c r="B63" s="229" t="s">
        <v>478</v>
      </c>
      <c r="C63" s="230">
        <f>SUM(C64:C74)</f>
        <v>2863</v>
      </c>
      <c r="D63" s="230">
        <f t="shared" ref="D63:F63" si="1">SUM(D64:D74)</f>
        <v>2316</v>
      </c>
      <c r="E63" s="230">
        <f t="shared" si="1"/>
        <v>489</v>
      </c>
      <c r="F63" s="230">
        <f t="shared" si="1"/>
        <v>58</v>
      </c>
      <c r="G63" s="230">
        <f>SUM(G64:G74)</f>
        <v>42</v>
      </c>
      <c r="H63" s="230">
        <f>SUM(H64:H74)</f>
        <v>117</v>
      </c>
      <c r="I63" s="178">
        <f t="shared" ref="I63:K63" si="2">SUM(I64:I74)</f>
        <v>190</v>
      </c>
      <c r="J63" s="178">
        <f t="shared" si="2"/>
        <v>143</v>
      </c>
      <c r="K63" s="178">
        <f t="shared" si="2"/>
        <v>55</v>
      </c>
    </row>
    <row r="64" spans="1:11" s="219" customFormat="1" ht="16.5" x14ac:dyDescent="0.25">
      <c r="A64" s="231">
        <v>1</v>
      </c>
      <c r="B64" s="232" t="s">
        <v>585</v>
      </c>
      <c r="C64" s="185">
        <v>263</v>
      </c>
      <c r="D64" s="185">
        <v>204</v>
      </c>
      <c r="E64" s="185">
        <v>55</v>
      </c>
      <c r="F64" s="185">
        <v>4</v>
      </c>
      <c r="G64" s="185">
        <v>3</v>
      </c>
      <c r="H64" s="185">
        <v>12</v>
      </c>
      <c r="I64" s="185">
        <v>22</v>
      </c>
      <c r="J64" s="185">
        <v>16</v>
      </c>
      <c r="K64" s="185">
        <v>6</v>
      </c>
    </row>
    <row r="65" spans="1:11" s="219" customFormat="1" ht="16.5" x14ac:dyDescent="0.25">
      <c r="A65" s="231">
        <v>2</v>
      </c>
      <c r="B65" s="232" t="s">
        <v>600</v>
      </c>
      <c r="C65" s="185">
        <v>163</v>
      </c>
      <c r="D65" s="185">
        <v>120</v>
      </c>
      <c r="E65" s="185">
        <v>41</v>
      </c>
      <c r="F65" s="185">
        <v>2</v>
      </c>
      <c r="G65" s="185">
        <v>1</v>
      </c>
      <c r="H65" s="185">
        <v>10</v>
      </c>
      <c r="I65" s="185">
        <v>16</v>
      </c>
      <c r="J65" s="185">
        <v>12</v>
      </c>
      <c r="K65" s="185">
        <v>4</v>
      </c>
    </row>
    <row r="66" spans="1:11" s="219" customFormat="1" ht="16.5" x14ac:dyDescent="0.25">
      <c r="A66" s="231">
        <v>3</v>
      </c>
      <c r="B66" s="232" t="s">
        <v>611</v>
      </c>
      <c r="C66" s="185">
        <v>211</v>
      </c>
      <c r="D66" s="185">
        <v>167</v>
      </c>
      <c r="E66" s="185">
        <v>36</v>
      </c>
      <c r="F66" s="185">
        <v>8</v>
      </c>
      <c r="G66" s="185">
        <v>6</v>
      </c>
      <c r="H66" s="185">
        <v>10</v>
      </c>
      <c r="I66" s="185">
        <v>14</v>
      </c>
      <c r="J66" s="185">
        <v>10</v>
      </c>
      <c r="K66" s="185">
        <v>4</v>
      </c>
    </row>
    <row r="67" spans="1:11" s="219" customFormat="1" ht="16.5" x14ac:dyDescent="0.25">
      <c r="A67" s="231">
        <v>4</v>
      </c>
      <c r="B67" s="232" t="s">
        <v>627</v>
      </c>
      <c r="C67" s="185">
        <v>220</v>
      </c>
      <c r="D67" s="185">
        <v>172</v>
      </c>
      <c r="E67" s="185">
        <v>48</v>
      </c>
      <c r="F67" s="185">
        <v>0</v>
      </c>
      <c r="G67" s="185">
        <v>0</v>
      </c>
      <c r="H67" s="185">
        <v>10</v>
      </c>
      <c r="I67" s="185">
        <v>19</v>
      </c>
      <c r="J67" s="185">
        <v>14</v>
      </c>
      <c r="K67" s="185">
        <v>5</v>
      </c>
    </row>
    <row r="68" spans="1:11" s="219" customFormat="1" ht="16.5" x14ac:dyDescent="0.25">
      <c r="A68" s="231">
        <v>5</v>
      </c>
      <c r="B68" s="232" t="s">
        <v>749</v>
      </c>
      <c r="C68" s="185">
        <v>412</v>
      </c>
      <c r="D68" s="185">
        <v>317</v>
      </c>
      <c r="E68" s="185">
        <v>84</v>
      </c>
      <c r="F68" s="185">
        <v>11</v>
      </c>
      <c r="G68" s="185">
        <v>8</v>
      </c>
      <c r="H68" s="185">
        <v>20</v>
      </c>
      <c r="I68" s="185">
        <v>33</v>
      </c>
      <c r="J68" s="185">
        <v>25</v>
      </c>
      <c r="K68" s="185">
        <v>9</v>
      </c>
    </row>
    <row r="69" spans="1:11" s="219" customFormat="1" ht="16.5" x14ac:dyDescent="0.25">
      <c r="A69" s="231">
        <v>6</v>
      </c>
      <c r="B69" s="232" t="s">
        <v>656</v>
      </c>
      <c r="C69" s="185">
        <v>234</v>
      </c>
      <c r="D69" s="185">
        <v>190</v>
      </c>
      <c r="E69" s="185">
        <v>44</v>
      </c>
      <c r="F69" s="185">
        <v>0</v>
      </c>
      <c r="G69" s="185">
        <v>0</v>
      </c>
      <c r="H69" s="185">
        <v>9</v>
      </c>
      <c r="I69" s="185">
        <v>17</v>
      </c>
      <c r="J69" s="185">
        <v>13</v>
      </c>
      <c r="K69" s="185">
        <v>5</v>
      </c>
    </row>
    <row r="70" spans="1:11" s="219" customFormat="1" ht="16.5" x14ac:dyDescent="0.25">
      <c r="A70" s="231">
        <v>7</v>
      </c>
      <c r="B70" s="232" t="s">
        <v>798</v>
      </c>
      <c r="C70" s="185">
        <v>215</v>
      </c>
      <c r="D70" s="185">
        <v>194</v>
      </c>
      <c r="E70" s="185">
        <v>18</v>
      </c>
      <c r="F70" s="185">
        <v>3</v>
      </c>
      <c r="G70" s="185">
        <v>2</v>
      </c>
      <c r="H70" s="185">
        <v>5</v>
      </c>
      <c r="I70" s="185">
        <v>6</v>
      </c>
      <c r="J70" s="185">
        <v>5</v>
      </c>
      <c r="K70" s="185">
        <v>3</v>
      </c>
    </row>
    <row r="71" spans="1:11" s="219" customFormat="1" ht="16.5" x14ac:dyDescent="0.25">
      <c r="A71" s="231">
        <v>8</v>
      </c>
      <c r="B71" s="232" t="s">
        <v>685</v>
      </c>
      <c r="C71" s="185">
        <v>289</v>
      </c>
      <c r="D71" s="185">
        <v>240</v>
      </c>
      <c r="E71" s="185">
        <v>44</v>
      </c>
      <c r="F71" s="185">
        <v>5</v>
      </c>
      <c r="G71" s="185">
        <v>4</v>
      </c>
      <c r="H71" s="185">
        <v>10</v>
      </c>
      <c r="I71" s="185">
        <v>17</v>
      </c>
      <c r="J71" s="185">
        <v>13</v>
      </c>
      <c r="K71" s="185">
        <v>5</v>
      </c>
    </row>
    <row r="72" spans="1:11" s="219" customFormat="1" ht="16.5" x14ac:dyDescent="0.25">
      <c r="A72" s="231">
        <v>9</v>
      </c>
      <c r="B72" s="232" t="s">
        <v>330</v>
      </c>
      <c r="C72" s="185">
        <v>209</v>
      </c>
      <c r="D72" s="185">
        <v>184</v>
      </c>
      <c r="E72" s="185">
        <v>24</v>
      </c>
      <c r="F72" s="185">
        <v>1</v>
      </c>
      <c r="G72" s="185">
        <v>1</v>
      </c>
      <c r="H72" s="185">
        <v>5</v>
      </c>
      <c r="I72" s="185">
        <v>9</v>
      </c>
      <c r="J72" s="185">
        <v>7</v>
      </c>
      <c r="K72" s="185">
        <v>3</v>
      </c>
    </row>
    <row r="73" spans="1:11" s="219" customFormat="1" ht="16.5" x14ac:dyDescent="0.25">
      <c r="A73" s="231">
        <v>10</v>
      </c>
      <c r="B73" s="232" t="s">
        <v>820</v>
      </c>
      <c r="C73" s="185">
        <v>394</v>
      </c>
      <c r="D73" s="185">
        <v>339</v>
      </c>
      <c r="E73" s="185">
        <v>37</v>
      </c>
      <c r="F73" s="185">
        <v>18</v>
      </c>
      <c r="G73" s="185">
        <v>13</v>
      </c>
      <c r="H73" s="185">
        <v>13</v>
      </c>
      <c r="I73" s="185">
        <v>14</v>
      </c>
      <c r="J73" s="185">
        <v>11</v>
      </c>
      <c r="K73" s="185">
        <v>4</v>
      </c>
    </row>
    <row r="74" spans="1:11" s="219" customFormat="1" ht="16.5" x14ac:dyDescent="0.25">
      <c r="A74" s="231">
        <v>11</v>
      </c>
      <c r="B74" s="232" t="s">
        <v>732</v>
      </c>
      <c r="C74" s="185">
        <v>253</v>
      </c>
      <c r="D74" s="185">
        <v>189</v>
      </c>
      <c r="E74" s="185">
        <v>58</v>
      </c>
      <c r="F74" s="185">
        <v>6</v>
      </c>
      <c r="G74" s="185">
        <v>4</v>
      </c>
      <c r="H74" s="185">
        <v>13</v>
      </c>
      <c r="I74" s="185">
        <v>23</v>
      </c>
      <c r="J74" s="185">
        <v>17</v>
      </c>
      <c r="K74" s="185">
        <v>7</v>
      </c>
    </row>
    <row r="75" spans="1:11" s="219" customFormat="1" ht="33" x14ac:dyDescent="0.25">
      <c r="A75" s="234" t="s">
        <v>8</v>
      </c>
      <c r="B75" s="235" t="s">
        <v>858</v>
      </c>
      <c r="C75" s="233">
        <f t="shared" ref="C75:K75" si="3">C8+C63</f>
        <v>3019</v>
      </c>
      <c r="D75" s="233">
        <f t="shared" si="3"/>
        <v>2369</v>
      </c>
      <c r="E75" s="233">
        <f t="shared" si="3"/>
        <v>592</v>
      </c>
      <c r="F75" s="233">
        <f t="shared" si="3"/>
        <v>58</v>
      </c>
      <c r="G75" s="233">
        <f t="shared" si="3"/>
        <v>69</v>
      </c>
      <c r="H75" s="233">
        <f t="shared" si="3"/>
        <v>193</v>
      </c>
      <c r="I75" s="233">
        <f t="shared" si="3"/>
        <v>190</v>
      </c>
      <c r="J75" s="233">
        <f t="shared" si="3"/>
        <v>143</v>
      </c>
      <c r="K75" s="233">
        <f t="shared" si="3"/>
        <v>55</v>
      </c>
    </row>
    <row r="76" spans="1:11" ht="23.45" customHeight="1" x14ac:dyDescent="0.25">
      <c r="A76" s="85" t="s">
        <v>562</v>
      </c>
      <c r="B76" s="86" t="s">
        <v>413</v>
      </c>
      <c r="C76" s="13"/>
      <c r="D76" s="13"/>
      <c r="E76" s="13"/>
      <c r="F76" s="13"/>
      <c r="G76" s="13"/>
      <c r="H76" s="13"/>
      <c r="I76" s="84"/>
      <c r="J76" s="84"/>
      <c r="K76" s="83"/>
    </row>
    <row r="77" spans="1:11" ht="23.45" customHeight="1" x14ac:dyDescent="0.25">
      <c r="A77" s="85" t="s">
        <v>6</v>
      </c>
      <c r="B77" s="86" t="s">
        <v>477</v>
      </c>
      <c r="C77" s="13">
        <f t="shared" ref="C77:H77" si="4">SUM(C78:C125)</f>
        <v>143</v>
      </c>
      <c r="D77" s="13">
        <f t="shared" si="4"/>
        <v>34</v>
      </c>
      <c r="E77" s="13">
        <f t="shared" si="4"/>
        <v>0</v>
      </c>
      <c r="F77" s="13">
        <f t="shared" si="4"/>
        <v>109</v>
      </c>
      <c r="G77" s="13">
        <f t="shared" si="4"/>
        <v>65</v>
      </c>
      <c r="H77" s="13">
        <f t="shared" si="4"/>
        <v>44</v>
      </c>
      <c r="I77" s="84"/>
      <c r="J77" s="84"/>
      <c r="K77" s="83"/>
    </row>
    <row r="78" spans="1:11" ht="23.45" customHeight="1" x14ac:dyDescent="0.25">
      <c r="A78" s="28">
        <v>1</v>
      </c>
      <c r="B78" s="88" t="s">
        <v>504</v>
      </c>
      <c r="C78" s="10">
        <v>3</v>
      </c>
      <c r="D78" s="10">
        <v>1</v>
      </c>
      <c r="E78" s="10">
        <v>0</v>
      </c>
      <c r="F78" s="10">
        <v>2</v>
      </c>
      <c r="G78" s="10">
        <v>2</v>
      </c>
      <c r="H78" s="10">
        <v>0</v>
      </c>
      <c r="I78" s="87"/>
      <c r="J78" s="87"/>
      <c r="K78" s="43"/>
    </row>
    <row r="79" spans="1:11" ht="21" customHeight="1" x14ac:dyDescent="0.25">
      <c r="A79" s="4">
        <v>2</v>
      </c>
      <c r="B79" s="19" t="s">
        <v>406</v>
      </c>
      <c r="C79" s="10">
        <v>2</v>
      </c>
      <c r="D79" s="10">
        <v>1</v>
      </c>
      <c r="E79" s="10">
        <v>0</v>
      </c>
      <c r="F79" s="10">
        <v>1</v>
      </c>
      <c r="G79" s="10">
        <v>0</v>
      </c>
      <c r="H79" s="10">
        <v>1</v>
      </c>
      <c r="I79" s="30"/>
      <c r="J79" s="30"/>
      <c r="K79" s="10"/>
    </row>
    <row r="80" spans="1:11" ht="21" customHeight="1" x14ac:dyDescent="0.25">
      <c r="A80" s="4">
        <v>3</v>
      </c>
      <c r="B80" s="19" t="s">
        <v>409</v>
      </c>
      <c r="C80" s="10">
        <v>3</v>
      </c>
      <c r="D80" s="10">
        <v>0</v>
      </c>
      <c r="E80" s="10">
        <v>0</v>
      </c>
      <c r="F80" s="10">
        <v>3</v>
      </c>
      <c r="G80" s="10">
        <v>2</v>
      </c>
      <c r="H80" s="10">
        <v>1</v>
      </c>
      <c r="I80" s="30"/>
      <c r="J80" s="30"/>
      <c r="K80" s="10"/>
    </row>
    <row r="81" spans="1:13" ht="21" customHeight="1" x14ac:dyDescent="0.25">
      <c r="A81" s="4">
        <v>4</v>
      </c>
      <c r="B81" s="19" t="s">
        <v>395</v>
      </c>
      <c r="C81" s="10">
        <v>4</v>
      </c>
      <c r="D81" s="10">
        <v>1</v>
      </c>
      <c r="E81" s="10">
        <v>0</v>
      </c>
      <c r="F81" s="10">
        <v>3</v>
      </c>
      <c r="G81" s="10">
        <v>2</v>
      </c>
      <c r="H81" s="10">
        <v>1</v>
      </c>
      <c r="I81" s="30"/>
      <c r="J81" s="30"/>
      <c r="K81" s="10"/>
      <c r="M81" s="18"/>
    </row>
    <row r="82" spans="1:13" ht="21" customHeight="1" x14ac:dyDescent="0.25">
      <c r="A82" s="4">
        <v>5</v>
      </c>
      <c r="B82" s="19" t="s">
        <v>503</v>
      </c>
      <c r="C82" s="10">
        <v>2</v>
      </c>
      <c r="D82" s="10">
        <v>0</v>
      </c>
      <c r="E82" s="10">
        <v>0</v>
      </c>
      <c r="F82" s="10">
        <v>2</v>
      </c>
      <c r="G82" s="10">
        <v>1</v>
      </c>
      <c r="H82" s="10">
        <v>1</v>
      </c>
      <c r="I82" s="30"/>
      <c r="J82" s="30"/>
      <c r="K82" s="10"/>
    </row>
    <row r="83" spans="1:13" ht="21" customHeight="1" x14ac:dyDescent="0.25">
      <c r="A83" s="4">
        <v>6</v>
      </c>
      <c r="B83" s="19" t="s">
        <v>499</v>
      </c>
      <c r="C83" s="10">
        <v>2</v>
      </c>
      <c r="D83" s="10">
        <v>1</v>
      </c>
      <c r="E83" s="10">
        <v>0</v>
      </c>
      <c r="F83" s="10">
        <v>1</v>
      </c>
      <c r="G83" s="10">
        <v>1</v>
      </c>
      <c r="H83" s="10">
        <v>0</v>
      </c>
      <c r="I83" s="30"/>
      <c r="J83" s="30"/>
      <c r="K83" s="10"/>
    </row>
    <row r="84" spans="1:13" ht="21" customHeight="1" x14ac:dyDescent="0.25">
      <c r="A84" s="4">
        <v>7</v>
      </c>
      <c r="B84" s="19" t="s">
        <v>383</v>
      </c>
      <c r="C84" s="10">
        <v>2</v>
      </c>
      <c r="D84" s="10">
        <v>1</v>
      </c>
      <c r="E84" s="10">
        <v>0</v>
      </c>
      <c r="F84" s="10">
        <v>1</v>
      </c>
      <c r="G84" s="10">
        <v>0</v>
      </c>
      <c r="H84" s="10">
        <v>1</v>
      </c>
      <c r="I84" s="30"/>
      <c r="J84" s="30"/>
      <c r="K84" s="10"/>
    </row>
    <row r="85" spans="1:13" ht="21" customHeight="1" x14ac:dyDescent="0.25">
      <c r="A85" s="4">
        <v>8</v>
      </c>
      <c r="B85" s="19" t="s">
        <v>500</v>
      </c>
      <c r="C85" s="10">
        <v>2</v>
      </c>
      <c r="D85" s="10">
        <v>1</v>
      </c>
      <c r="E85" s="10">
        <v>0</v>
      </c>
      <c r="F85" s="10">
        <v>1</v>
      </c>
      <c r="G85" s="10">
        <v>1</v>
      </c>
      <c r="H85" s="10">
        <v>0</v>
      </c>
      <c r="I85" s="30"/>
      <c r="J85" s="30"/>
      <c r="K85" s="10"/>
    </row>
    <row r="86" spans="1:13" ht="21" customHeight="1" x14ac:dyDescent="0.25">
      <c r="A86" s="4">
        <v>9</v>
      </c>
      <c r="B86" s="19" t="s">
        <v>501</v>
      </c>
      <c r="C86" s="10">
        <v>3</v>
      </c>
      <c r="D86" s="10">
        <v>0</v>
      </c>
      <c r="E86" s="10">
        <v>0</v>
      </c>
      <c r="F86" s="10">
        <v>3</v>
      </c>
      <c r="G86" s="10">
        <v>1</v>
      </c>
      <c r="H86" s="10">
        <v>2</v>
      </c>
      <c r="I86" s="30"/>
      <c r="J86" s="30"/>
      <c r="K86" s="10"/>
    </row>
    <row r="87" spans="1:13" ht="21" customHeight="1" x14ac:dyDescent="0.25">
      <c r="A87" s="4">
        <v>10</v>
      </c>
      <c r="B87" s="19" t="s">
        <v>502</v>
      </c>
      <c r="C87" s="10">
        <v>2</v>
      </c>
      <c r="D87" s="10">
        <v>1</v>
      </c>
      <c r="E87" s="10">
        <v>0</v>
      </c>
      <c r="F87" s="10">
        <v>1</v>
      </c>
      <c r="G87" s="10">
        <v>1</v>
      </c>
      <c r="H87" s="10">
        <v>0</v>
      </c>
      <c r="I87" s="30"/>
      <c r="J87" s="30"/>
      <c r="K87" s="10"/>
    </row>
    <row r="88" spans="1:13" ht="21" customHeight="1" x14ac:dyDescent="0.25">
      <c r="A88" s="4">
        <v>11</v>
      </c>
      <c r="B88" s="19" t="s">
        <v>369</v>
      </c>
      <c r="C88" s="10">
        <v>3</v>
      </c>
      <c r="D88" s="10">
        <v>1</v>
      </c>
      <c r="E88" s="10">
        <v>0</v>
      </c>
      <c r="F88" s="10">
        <v>2</v>
      </c>
      <c r="G88" s="10">
        <v>1</v>
      </c>
      <c r="H88" s="10">
        <v>1</v>
      </c>
      <c r="I88" s="30"/>
      <c r="J88" s="30"/>
      <c r="K88" s="10"/>
    </row>
    <row r="89" spans="1:13" ht="21.6" customHeight="1" x14ac:dyDescent="0.25">
      <c r="A89" s="4">
        <v>12</v>
      </c>
      <c r="B89" s="19" t="s">
        <v>378</v>
      </c>
      <c r="C89" s="10">
        <v>3</v>
      </c>
      <c r="D89" s="10">
        <v>1</v>
      </c>
      <c r="E89" s="10">
        <v>0</v>
      </c>
      <c r="F89" s="10">
        <v>2</v>
      </c>
      <c r="G89" s="10">
        <v>1</v>
      </c>
      <c r="H89" s="10">
        <v>1</v>
      </c>
      <c r="I89" s="30"/>
      <c r="J89" s="30"/>
      <c r="K89" s="10"/>
    </row>
    <row r="90" spans="1:13" ht="21" customHeight="1" x14ac:dyDescent="0.25">
      <c r="A90" s="4">
        <v>13</v>
      </c>
      <c r="B90" s="89" t="s">
        <v>498</v>
      </c>
      <c r="C90" s="10">
        <v>3</v>
      </c>
      <c r="D90" s="10">
        <v>0</v>
      </c>
      <c r="E90" s="10">
        <v>0</v>
      </c>
      <c r="F90" s="10">
        <v>3</v>
      </c>
      <c r="G90" s="10">
        <v>1</v>
      </c>
      <c r="H90" s="10">
        <v>2</v>
      </c>
      <c r="I90" s="30"/>
      <c r="J90" s="30"/>
      <c r="K90" s="10"/>
    </row>
    <row r="91" spans="1:13" ht="21" customHeight="1" x14ac:dyDescent="0.25">
      <c r="A91" s="4">
        <v>14</v>
      </c>
      <c r="B91" s="19" t="s">
        <v>362</v>
      </c>
      <c r="C91" s="10">
        <v>3</v>
      </c>
      <c r="D91" s="10">
        <v>1</v>
      </c>
      <c r="E91" s="10">
        <v>0</v>
      </c>
      <c r="F91" s="10">
        <v>2</v>
      </c>
      <c r="G91" s="10">
        <v>2</v>
      </c>
      <c r="H91" s="10">
        <v>0</v>
      </c>
      <c r="I91" s="30"/>
      <c r="J91" s="30"/>
      <c r="K91" s="10"/>
    </row>
    <row r="92" spans="1:13" ht="21" customHeight="1" x14ac:dyDescent="0.25">
      <c r="A92" s="4">
        <v>15</v>
      </c>
      <c r="B92" s="19" t="s">
        <v>363</v>
      </c>
      <c r="C92" s="10">
        <v>2</v>
      </c>
      <c r="D92" s="10">
        <v>1</v>
      </c>
      <c r="E92" s="10">
        <v>0</v>
      </c>
      <c r="F92" s="10">
        <v>1</v>
      </c>
      <c r="G92" s="10">
        <v>0</v>
      </c>
      <c r="H92" s="10">
        <v>1</v>
      </c>
      <c r="I92" s="30"/>
      <c r="J92" s="30"/>
      <c r="K92" s="10"/>
    </row>
    <row r="93" spans="1:13" ht="21" customHeight="1" x14ac:dyDescent="0.25">
      <c r="A93" s="4">
        <v>16</v>
      </c>
      <c r="B93" s="19" t="s">
        <v>497</v>
      </c>
      <c r="C93" s="10">
        <v>3</v>
      </c>
      <c r="D93" s="10">
        <v>0</v>
      </c>
      <c r="E93" s="10">
        <v>0</v>
      </c>
      <c r="F93" s="10">
        <v>3</v>
      </c>
      <c r="G93" s="10">
        <v>1</v>
      </c>
      <c r="H93" s="10">
        <v>2</v>
      </c>
      <c r="I93" s="30"/>
      <c r="J93" s="30"/>
      <c r="K93" s="10"/>
    </row>
    <row r="94" spans="1:13" ht="21" customHeight="1" x14ac:dyDescent="0.25">
      <c r="A94" s="4">
        <v>17</v>
      </c>
      <c r="B94" s="19" t="s">
        <v>366</v>
      </c>
      <c r="C94" s="10">
        <v>3</v>
      </c>
      <c r="D94" s="10">
        <v>1</v>
      </c>
      <c r="E94" s="10">
        <v>0</v>
      </c>
      <c r="F94" s="10">
        <v>2</v>
      </c>
      <c r="G94" s="10">
        <v>0</v>
      </c>
      <c r="H94" s="10">
        <v>2</v>
      </c>
      <c r="I94" s="30"/>
      <c r="J94" s="30"/>
      <c r="K94" s="10"/>
    </row>
    <row r="95" spans="1:13" ht="21" customHeight="1" x14ac:dyDescent="0.25">
      <c r="A95" s="4">
        <v>18</v>
      </c>
      <c r="B95" s="19" t="s">
        <v>496</v>
      </c>
      <c r="C95" s="10">
        <v>5</v>
      </c>
      <c r="D95" s="10">
        <v>0</v>
      </c>
      <c r="E95" s="10">
        <v>0</v>
      </c>
      <c r="F95" s="10">
        <v>5</v>
      </c>
      <c r="G95" s="10">
        <v>1</v>
      </c>
      <c r="H95" s="10">
        <v>4</v>
      </c>
      <c r="I95" s="30"/>
      <c r="J95" s="30"/>
      <c r="K95" s="10"/>
    </row>
    <row r="96" spans="1:13" ht="21" customHeight="1" x14ac:dyDescent="0.25">
      <c r="A96" s="4">
        <v>19</v>
      </c>
      <c r="B96" s="19" t="s">
        <v>346</v>
      </c>
      <c r="C96" s="10">
        <v>3</v>
      </c>
      <c r="D96" s="10">
        <v>1</v>
      </c>
      <c r="E96" s="10">
        <v>0</v>
      </c>
      <c r="F96" s="10">
        <v>2</v>
      </c>
      <c r="G96" s="10">
        <v>0</v>
      </c>
      <c r="H96" s="10">
        <v>2</v>
      </c>
      <c r="I96" s="30"/>
      <c r="J96" s="30"/>
      <c r="K96" s="10"/>
    </row>
    <row r="97" spans="1:11" ht="21" customHeight="1" x14ac:dyDescent="0.25">
      <c r="A97" s="4">
        <v>20</v>
      </c>
      <c r="B97" s="19" t="s">
        <v>351</v>
      </c>
      <c r="C97" s="10">
        <v>3</v>
      </c>
      <c r="D97" s="10">
        <v>1</v>
      </c>
      <c r="E97" s="10">
        <v>0</v>
      </c>
      <c r="F97" s="10">
        <v>2</v>
      </c>
      <c r="G97" s="10">
        <v>1</v>
      </c>
      <c r="H97" s="10">
        <v>1</v>
      </c>
      <c r="I97" s="30"/>
      <c r="J97" s="30"/>
      <c r="K97" s="10"/>
    </row>
    <row r="98" spans="1:11" ht="21" customHeight="1" x14ac:dyDescent="0.25">
      <c r="A98" s="4">
        <v>21</v>
      </c>
      <c r="B98" s="19" t="s">
        <v>354</v>
      </c>
      <c r="C98" s="10">
        <v>3</v>
      </c>
      <c r="D98" s="10">
        <v>1</v>
      </c>
      <c r="E98" s="10">
        <v>0</v>
      </c>
      <c r="F98" s="10">
        <v>2</v>
      </c>
      <c r="G98" s="10">
        <v>2</v>
      </c>
      <c r="H98" s="10">
        <v>0</v>
      </c>
      <c r="I98" s="30"/>
      <c r="J98" s="30"/>
      <c r="K98" s="10"/>
    </row>
    <row r="99" spans="1:11" ht="21" customHeight="1" x14ac:dyDescent="0.25">
      <c r="A99" s="4">
        <v>22</v>
      </c>
      <c r="B99" s="19" t="s">
        <v>356</v>
      </c>
      <c r="C99" s="10">
        <v>3</v>
      </c>
      <c r="D99" s="10">
        <v>1</v>
      </c>
      <c r="E99" s="10">
        <v>0</v>
      </c>
      <c r="F99" s="10">
        <v>2</v>
      </c>
      <c r="G99" s="10">
        <v>0</v>
      </c>
      <c r="H99" s="10">
        <v>2</v>
      </c>
      <c r="I99" s="30"/>
      <c r="J99" s="30"/>
      <c r="K99" s="10"/>
    </row>
    <row r="100" spans="1:11" ht="21" customHeight="1" x14ac:dyDescent="0.25">
      <c r="A100" s="4">
        <v>23</v>
      </c>
      <c r="B100" s="19" t="s">
        <v>358</v>
      </c>
      <c r="C100" s="10">
        <v>2</v>
      </c>
      <c r="D100" s="10">
        <v>1</v>
      </c>
      <c r="E100" s="10">
        <v>0</v>
      </c>
      <c r="F100" s="10">
        <v>1</v>
      </c>
      <c r="G100" s="10">
        <v>1</v>
      </c>
      <c r="H100" s="10">
        <v>0</v>
      </c>
      <c r="I100" s="30"/>
      <c r="J100" s="30"/>
      <c r="K100" s="10"/>
    </row>
    <row r="101" spans="1:11" ht="21" customHeight="1" x14ac:dyDescent="0.25">
      <c r="A101" s="4">
        <v>24</v>
      </c>
      <c r="B101" s="19" t="s">
        <v>331</v>
      </c>
      <c r="C101" s="10">
        <v>4</v>
      </c>
      <c r="D101" s="10">
        <v>1</v>
      </c>
      <c r="E101" s="10">
        <v>0</v>
      </c>
      <c r="F101" s="10">
        <v>3</v>
      </c>
      <c r="G101" s="10">
        <v>1</v>
      </c>
      <c r="H101" s="10">
        <v>2</v>
      </c>
      <c r="I101" s="30"/>
      <c r="J101" s="30"/>
      <c r="K101" s="10"/>
    </row>
    <row r="102" spans="1:11" ht="21" customHeight="1" x14ac:dyDescent="0.25">
      <c r="A102" s="4">
        <v>25</v>
      </c>
      <c r="B102" s="19" t="s">
        <v>495</v>
      </c>
      <c r="C102" s="10">
        <v>4</v>
      </c>
      <c r="D102" s="10">
        <v>0</v>
      </c>
      <c r="E102" s="10">
        <v>0</v>
      </c>
      <c r="F102" s="10">
        <v>4</v>
      </c>
      <c r="G102" s="10">
        <v>1</v>
      </c>
      <c r="H102" s="10">
        <v>3</v>
      </c>
      <c r="I102" s="30"/>
      <c r="J102" s="30"/>
      <c r="K102" s="10"/>
    </row>
    <row r="103" spans="1:11" ht="21" customHeight="1" x14ac:dyDescent="0.25">
      <c r="A103" s="4">
        <v>26</v>
      </c>
      <c r="B103" s="19" t="s">
        <v>425</v>
      </c>
      <c r="C103" s="10">
        <v>3</v>
      </c>
      <c r="D103" s="10">
        <v>1</v>
      </c>
      <c r="E103" s="10">
        <v>0</v>
      </c>
      <c r="F103" s="10">
        <v>2</v>
      </c>
      <c r="G103" s="10">
        <v>2</v>
      </c>
      <c r="H103" s="10">
        <v>0</v>
      </c>
      <c r="I103" s="30"/>
      <c r="J103" s="30"/>
      <c r="K103" s="10"/>
    </row>
    <row r="104" spans="1:11" ht="21" customHeight="1" x14ac:dyDescent="0.25">
      <c r="A104" s="4">
        <v>27</v>
      </c>
      <c r="B104" s="19" t="s">
        <v>492</v>
      </c>
      <c r="C104" s="10">
        <v>4</v>
      </c>
      <c r="D104" s="10">
        <v>1</v>
      </c>
      <c r="E104" s="10">
        <v>0</v>
      </c>
      <c r="F104" s="10">
        <v>3</v>
      </c>
      <c r="G104" s="10">
        <v>1</v>
      </c>
      <c r="H104" s="10">
        <v>2</v>
      </c>
      <c r="I104" s="30"/>
      <c r="J104" s="30"/>
      <c r="K104" s="10"/>
    </row>
    <row r="105" spans="1:11" ht="21" customHeight="1" x14ac:dyDescent="0.25">
      <c r="A105" s="4">
        <v>28</v>
      </c>
      <c r="B105" s="19" t="s">
        <v>493</v>
      </c>
      <c r="C105" s="10">
        <v>3</v>
      </c>
      <c r="D105" s="10">
        <v>0</v>
      </c>
      <c r="E105" s="10">
        <v>0</v>
      </c>
      <c r="F105" s="10">
        <v>3</v>
      </c>
      <c r="G105" s="10">
        <v>1</v>
      </c>
      <c r="H105" s="10">
        <v>2</v>
      </c>
      <c r="I105" s="30"/>
      <c r="J105" s="30"/>
      <c r="K105" s="10"/>
    </row>
    <row r="106" spans="1:11" ht="21" customHeight="1" x14ac:dyDescent="0.25">
      <c r="A106" s="4">
        <v>29</v>
      </c>
      <c r="B106" s="19" t="s">
        <v>494</v>
      </c>
      <c r="C106" s="10">
        <v>3</v>
      </c>
      <c r="D106" s="10">
        <v>1</v>
      </c>
      <c r="E106" s="10">
        <v>0</v>
      </c>
      <c r="F106" s="10">
        <v>2</v>
      </c>
      <c r="G106" s="10">
        <v>1</v>
      </c>
      <c r="H106" s="10">
        <v>1</v>
      </c>
      <c r="I106" s="30"/>
      <c r="J106" s="30"/>
      <c r="K106" s="10"/>
    </row>
    <row r="107" spans="1:11" ht="21" customHeight="1" x14ac:dyDescent="0.25">
      <c r="A107" s="4">
        <v>30</v>
      </c>
      <c r="B107" s="19" t="s">
        <v>304</v>
      </c>
      <c r="C107" s="10">
        <v>1</v>
      </c>
      <c r="D107" s="10">
        <v>1</v>
      </c>
      <c r="E107" s="10">
        <v>0</v>
      </c>
      <c r="F107" s="10">
        <v>0</v>
      </c>
      <c r="G107" s="10">
        <v>0</v>
      </c>
      <c r="H107" s="30">
        <v>1</v>
      </c>
      <c r="I107" s="30"/>
      <c r="J107" s="30"/>
      <c r="K107" s="10"/>
    </row>
    <row r="108" spans="1:11" ht="21" customHeight="1" x14ac:dyDescent="0.25">
      <c r="A108" s="4">
        <v>31</v>
      </c>
      <c r="B108" s="19" t="s">
        <v>305</v>
      </c>
      <c r="C108" s="10">
        <v>1</v>
      </c>
      <c r="D108" s="10">
        <v>1</v>
      </c>
      <c r="E108" s="10">
        <v>0</v>
      </c>
      <c r="F108" s="10">
        <v>0</v>
      </c>
      <c r="G108" s="10">
        <v>0</v>
      </c>
      <c r="H108" s="30">
        <v>0</v>
      </c>
      <c r="I108" s="30"/>
      <c r="J108" s="30"/>
      <c r="K108" s="10"/>
    </row>
    <row r="109" spans="1:11" ht="21" customHeight="1" x14ac:dyDescent="0.25">
      <c r="A109" s="4">
        <v>32</v>
      </c>
      <c r="B109" s="19" t="s">
        <v>489</v>
      </c>
      <c r="C109" s="10">
        <v>4</v>
      </c>
      <c r="D109" s="10">
        <v>0</v>
      </c>
      <c r="E109" s="10">
        <v>0</v>
      </c>
      <c r="F109" s="10">
        <v>4</v>
      </c>
      <c r="G109" s="10">
        <v>2</v>
      </c>
      <c r="H109" s="10">
        <v>1</v>
      </c>
      <c r="I109" s="30"/>
      <c r="J109" s="30"/>
      <c r="K109" s="10"/>
    </row>
    <row r="110" spans="1:11" ht="21" customHeight="1" x14ac:dyDescent="0.25">
      <c r="A110" s="4">
        <v>33</v>
      </c>
      <c r="B110" s="19" t="s">
        <v>490</v>
      </c>
      <c r="C110" s="10">
        <v>4</v>
      </c>
      <c r="D110" s="10">
        <v>1</v>
      </c>
      <c r="E110" s="10">
        <v>0</v>
      </c>
      <c r="F110" s="10">
        <v>3</v>
      </c>
      <c r="G110" s="10">
        <v>2</v>
      </c>
      <c r="H110" s="10">
        <v>1</v>
      </c>
      <c r="I110" s="30"/>
      <c r="J110" s="30"/>
      <c r="K110" s="10"/>
    </row>
    <row r="111" spans="1:11" ht="21" customHeight="1" x14ac:dyDescent="0.25">
      <c r="A111" s="4">
        <v>34</v>
      </c>
      <c r="B111" s="19" t="s">
        <v>491</v>
      </c>
      <c r="C111" s="10">
        <v>3</v>
      </c>
      <c r="D111" s="10">
        <v>1</v>
      </c>
      <c r="E111" s="10">
        <v>0</v>
      </c>
      <c r="F111" s="10">
        <v>2</v>
      </c>
      <c r="G111" s="10">
        <v>0</v>
      </c>
      <c r="H111" s="10">
        <v>1</v>
      </c>
      <c r="I111" s="30"/>
      <c r="J111" s="30"/>
      <c r="K111" s="10"/>
    </row>
    <row r="112" spans="1:11" ht="21" customHeight="1" x14ac:dyDescent="0.25">
      <c r="A112" s="4">
        <v>35</v>
      </c>
      <c r="B112" s="19" t="s">
        <v>289</v>
      </c>
      <c r="C112" s="10">
        <v>2</v>
      </c>
      <c r="D112" s="10">
        <v>1</v>
      </c>
      <c r="E112" s="10">
        <v>0</v>
      </c>
      <c r="F112" s="10">
        <v>1</v>
      </c>
      <c r="G112" s="10">
        <v>1</v>
      </c>
      <c r="H112" s="10">
        <v>0</v>
      </c>
      <c r="I112" s="30"/>
      <c r="J112" s="30"/>
      <c r="K112" s="10"/>
    </row>
    <row r="113" spans="1:12" ht="21" customHeight="1" x14ac:dyDescent="0.25">
      <c r="A113" s="4">
        <v>36</v>
      </c>
      <c r="B113" s="19" t="s">
        <v>485</v>
      </c>
      <c r="C113" s="10">
        <v>3</v>
      </c>
      <c r="D113" s="10">
        <v>0</v>
      </c>
      <c r="E113" s="10">
        <v>0</v>
      </c>
      <c r="F113" s="10">
        <v>3</v>
      </c>
      <c r="G113" s="10">
        <v>1</v>
      </c>
      <c r="H113" s="10">
        <v>2</v>
      </c>
      <c r="I113" s="30"/>
      <c r="J113" s="30"/>
      <c r="K113" s="10"/>
    </row>
    <row r="114" spans="1:12" ht="21" customHeight="1" x14ac:dyDescent="0.25">
      <c r="A114" s="4">
        <v>37</v>
      </c>
      <c r="B114" s="19" t="s">
        <v>486</v>
      </c>
      <c r="C114" s="10">
        <v>2</v>
      </c>
      <c r="D114" s="10">
        <v>1</v>
      </c>
      <c r="E114" s="10">
        <v>0</v>
      </c>
      <c r="F114" s="10">
        <v>1</v>
      </c>
      <c r="G114" s="10">
        <v>0</v>
      </c>
      <c r="H114" s="10">
        <v>2</v>
      </c>
      <c r="I114" s="30"/>
      <c r="J114" s="30"/>
      <c r="K114" s="10"/>
    </row>
    <row r="115" spans="1:12" ht="21" customHeight="1" x14ac:dyDescent="0.25">
      <c r="A115" s="4">
        <v>38</v>
      </c>
      <c r="B115" s="19" t="s">
        <v>488</v>
      </c>
      <c r="C115" s="10">
        <v>3</v>
      </c>
      <c r="D115" s="10">
        <v>0</v>
      </c>
      <c r="E115" s="10">
        <v>0</v>
      </c>
      <c r="F115" s="10">
        <v>3</v>
      </c>
      <c r="G115" s="10">
        <v>2</v>
      </c>
      <c r="H115" s="10">
        <v>1</v>
      </c>
      <c r="I115" s="30"/>
      <c r="J115" s="30"/>
      <c r="K115" s="10"/>
    </row>
    <row r="116" spans="1:12" ht="21" customHeight="1" x14ac:dyDescent="0.25">
      <c r="A116" s="4">
        <v>39</v>
      </c>
      <c r="B116" s="19" t="s">
        <v>302</v>
      </c>
      <c r="C116" s="10">
        <v>1</v>
      </c>
      <c r="D116" s="10">
        <v>1</v>
      </c>
      <c r="E116" s="10">
        <v>0</v>
      </c>
      <c r="F116" s="10">
        <v>0</v>
      </c>
      <c r="G116" s="10">
        <v>0</v>
      </c>
      <c r="H116" s="30">
        <v>0</v>
      </c>
      <c r="I116" s="30"/>
      <c r="J116" s="30"/>
      <c r="K116" s="10"/>
    </row>
    <row r="117" spans="1:12" ht="21" customHeight="1" x14ac:dyDescent="0.25">
      <c r="A117" s="4">
        <v>40</v>
      </c>
      <c r="B117" s="19" t="s">
        <v>303</v>
      </c>
      <c r="C117" s="10">
        <v>1</v>
      </c>
      <c r="D117" s="10">
        <v>1</v>
      </c>
      <c r="E117" s="10">
        <v>0</v>
      </c>
      <c r="F117" s="10">
        <v>0</v>
      </c>
      <c r="G117" s="10">
        <v>0</v>
      </c>
      <c r="H117" s="30">
        <v>0</v>
      </c>
      <c r="I117" s="30"/>
      <c r="J117" s="30"/>
      <c r="K117" s="10"/>
    </row>
    <row r="118" spans="1:12" ht="21" customHeight="1" x14ac:dyDescent="0.25">
      <c r="A118" s="4">
        <v>41</v>
      </c>
      <c r="B118" s="19" t="s">
        <v>474</v>
      </c>
      <c r="C118" s="10">
        <v>4</v>
      </c>
      <c r="D118" s="10">
        <v>1</v>
      </c>
      <c r="E118" s="10">
        <v>0</v>
      </c>
      <c r="F118" s="10">
        <v>3</v>
      </c>
      <c r="G118" s="10">
        <v>3</v>
      </c>
      <c r="H118" s="10">
        <v>0</v>
      </c>
      <c r="I118" s="30"/>
      <c r="J118" s="30"/>
      <c r="K118" s="10"/>
    </row>
    <row r="119" spans="1:12" ht="21" customHeight="1" x14ac:dyDescent="0.25">
      <c r="A119" s="4">
        <v>42</v>
      </c>
      <c r="B119" s="19" t="s">
        <v>277</v>
      </c>
      <c r="C119" s="10">
        <v>3</v>
      </c>
      <c r="D119" s="10">
        <v>1</v>
      </c>
      <c r="E119" s="10">
        <v>0</v>
      </c>
      <c r="F119" s="10">
        <v>2</v>
      </c>
      <c r="G119" s="10">
        <v>2</v>
      </c>
      <c r="H119" s="10">
        <v>0</v>
      </c>
      <c r="I119" s="30"/>
      <c r="J119" s="30"/>
      <c r="K119" s="10"/>
    </row>
    <row r="120" spans="1:12" ht="21" customHeight="1" x14ac:dyDescent="0.25">
      <c r="A120" s="4">
        <v>43</v>
      </c>
      <c r="B120" s="19" t="s">
        <v>484</v>
      </c>
      <c r="C120" s="10">
        <v>9</v>
      </c>
      <c r="D120" s="10">
        <v>0</v>
      </c>
      <c r="E120" s="10">
        <v>0</v>
      </c>
      <c r="F120" s="10">
        <v>9</v>
      </c>
      <c r="G120" s="10">
        <v>9</v>
      </c>
      <c r="H120" s="10">
        <v>0</v>
      </c>
      <c r="I120" s="30"/>
      <c r="J120" s="30"/>
      <c r="K120" s="10"/>
    </row>
    <row r="121" spans="1:12" ht="21" customHeight="1" x14ac:dyDescent="0.25">
      <c r="A121" s="4">
        <v>44</v>
      </c>
      <c r="B121" s="19" t="s">
        <v>483</v>
      </c>
      <c r="C121" s="10">
        <v>4</v>
      </c>
      <c r="D121" s="10">
        <v>0</v>
      </c>
      <c r="E121" s="10">
        <v>0</v>
      </c>
      <c r="F121" s="10">
        <v>4</v>
      </c>
      <c r="G121" s="10">
        <v>4</v>
      </c>
      <c r="H121" s="10">
        <v>0</v>
      </c>
      <c r="I121" s="30"/>
      <c r="J121" s="30"/>
      <c r="K121" s="10"/>
    </row>
    <row r="122" spans="1:12" ht="21" customHeight="1" x14ac:dyDescent="0.25">
      <c r="A122" s="4">
        <v>45</v>
      </c>
      <c r="B122" s="19" t="s">
        <v>272</v>
      </c>
      <c r="C122" s="10">
        <v>3</v>
      </c>
      <c r="D122" s="10">
        <v>1</v>
      </c>
      <c r="E122" s="10">
        <v>0</v>
      </c>
      <c r="F122" s="10">
        <v>2</v>
      </c>
      <c r="G122" s="10">
        <v>2</v>
      </c>
      <c r="H122" s="10">
        <v>0</v>
      </c>
      <c r="I122" s="30"/>
      <c r="J122" s="30"/>
      <c r="K122" s="10"/>
    </row>
    <row r="123" spans="1:12" ht="21" customHeight="1" x14ac:dyDescent="0.25">
      <c r="A123" s="4">
        <v>46</v>
      </c>
      <c r="B123" s="19" t="s">
        <v>439</v>
      </c>
      <c r="C123" s="10">
        <v>1</v>
      </c>
      <c r="D123" s="10">
        <v>1</v>
      </c>
      <c r="E123" s="10">
        <v>0</v>
      </c>
      <c r="F123" s="10">
        <v>0</v>
      </c>
      <c r="G123" s="10">
        <v>0</v>
      </c>
      <c r="H123" s="30">
        <v>0</v>
      </c>
      <c r="I123" s="30"/>
      <c r="J123" s="30"/>
      <c r="K123" s="10"/>
    </row>
    <row r="124" spans="1:12" ht="21" customHeight="1" x14ac:dyDescent="0.25">
      <c r="A124" s="4">
        <v>47</v>
      </c>
      <c r="B124" s="19" t="s">
        <v>481</v>
      </c>
      <c r="C124" s="10">
        <v>1</v>
      </c>
      <c r="D124" s="10">
        <v>1</v>
      </c>
      <c r="E124" s="10">
        <v>0</v>
      </c>
      <c r="F124" s="10">
        <v>0</v>
      </c>
      <c r="G124" s="10">
        <v>0</v>
      </c>
      <c r="H124" s="30">
        <v>0</v>
      </c>
      <c r="I124" s="30"/>
      <c r="J124" s="30"/>
      <c r="K124" s="10"/>
    </row>
    <row r="125" spans="1:12" ht="21" customHeight="1" x14ac:dyDescent="0.25">
      <c r="A125" s="4">
        <v>48</v>
      </c>
      <c r="B125" s="19" t="s">
        <v>482</v>
      </c>
      <c r="C125" s="10">
        <v>8</v>
      </c>
      <c r="D125" s="10">
        <v>0</v>
      </c>
      <c r="E125" s="10">
        <v>0</v>
      </c>
      <c r="F125" s="10">
        <v>8</v>
      </c>
      <c r="G125" s="10">
        <v>8</v>
      </c>
      <c r="H125" s="10">
        <v>0</v>
      </c>
      <c r="I125" s="30"/>
      <c r="J125" s="30"/>
      <c r="K125" s="10"/>
    </row>
    <row r="126" spans="1:12" s="70" customFormat="1" ht="21" customHeight="1" x14ac:dyDescent="0.25">
      <c r="A126" s="3" t="s">
        <v>7</v>
      </c>
      <c r="B126" s="90" t="s">
        <v>478</v>
      </c>
      <c r="C126" s="13">
        <f>SUM(C127:C141)</f>
        <v>2660</v>
      </c>
      <c r="D126" s="13">
        <f t="shared" ref="D126:H126" si="5">SUM(D127:D141)</f>
        <v>2442</v>
      </c>
      <c r="E126" s="13">
        <f t="shared" si="5"/>
        <v>0</v>
      </c>
      <c r="F126" s="13">
        <f t="shared" si="5"/>
        <v>218</v>
      </c>
      <c r="G126" s="13">
        <f t="shared" si="5"/>
        <v>143</v>
      </c>
      <c r="H126" s="13">
        <f t="shared" si="5"/>
        <v>75</v>
      </c>
      <c r="I126" s="31"/>
      <c r="J126" s="31"/>
      <c r="K126" s="13"/>
      <c r="L126" s="91"/>
    </row>
    <row r="127" spans="1:12" ht="21" customHeight="1" x14ac:dyDescent="0.25">
      <c r="A127" s="4">
        <v>1</v>
      </c>
      <c r="B127" s="92" t="s">
        <v>467</v>
      </c>
      <c r="C127" s="10">
        <v>214</v>
      </c>
      <c r="D127" s="10">
        <v>191</v>
      </c>
      <c r="E127" s="10">
        <v>0</v>
      </c>
      <c r="F127" s="10">
        <f>C127-D127</f>
        <v>23</v>
      </c>
      <c r="G127" s="10">
        <v>13</v>
      </c>
      <c r="H127" s="30">
        <v>10</v>
      </c>
      <c r="I127" s="30"/>
      <c r="J127" s="30"/>
      <c r="K127" s="10"/>
    </row>
    <row r="128" spans="1:12" ht="21" customHeight="1" x14ac:dyDescent="0.25">
      <c r="A128" s="4">
        <v>2</v>
      </c>
      <c r="B128" s="92" t="s">
        <v>275</v>
      </c>
      <c r="C128" s="10">
        <v>98</v>
      </c>
      <c r="D128" s="10">
        <v>98</v>
      </c>
      <c r="E128" s="10">
        <v>0</v>
      </c>
      <c r="F128" s="10">
        <f t="shared" ref="F128:F141" si="6">C128-D128</f>
        <v>0</v>
      </c>
      <c r="G128" s="10">
        <v>0</v>
      </c>
      <c r="H128" s="30">
        <v>0</v>
      </c>
      <c r="I128" s="30"/>
      <c r="J128" s="30"/>
      <c r="K128" s="10"/>
    </row>
    <row r="129" spans="1:11" ht="21" customHeight="1" x14ac:dyDescent="0.25">
      <c r="A129" s="4">
        <v>3</v>
      </c>
      <c r="B129" s="92" t="s">
        <v>468</v>
      </c>
      <c r="C129" s="10">
        <v>156</v>
      </c>
      <c r="D129" s="10">
        <v>154</v>
      </c>
      <c r="E129" s="10">
        <v>0</v>
      </c>
      <c r="F129" s="10">
        <f t="shared" si="6"/>
        <v>2</v>
      </c>
      <c r="G129" s="10">
        <v>2</v>
      </c>
      <c r="H129" s="30">
        <v>0</v>
      </c>
      <c r="I129" s="30"/>
      <c r="J129" s="30"/>
      <c r="K129" s="10"/>
    </row>
    <row r="130" spans="1:11" ht="21" customHeight="1" x14ac:dyDescent="0.25">
      <c r="A130" s="4">
        <v>4</v>
      </c>
      <c r="B130" s="92" t="s">
        <v>411</v>
      </c>
      <c r="C130" s="10">
        <v>138</v>
      </c>
      <c r="D130" s="10">
        <v>116</v>
      </c>
      <c r="E130" s="10">
        <v>0</v>
      </c>
      <c r="F130" s="10">
        <f t="shared" si="6"/>
        <v>22</v>
      </c>
      <c r="G130" s="10">
        <v>15</v>
      </c>
      <c r="H130" s="30">
        <v>7</v>
      </c>
      <c r="I130" s="30"/>
      <c r="J130" s="30"/>
      <c r="K130" s="10"/>
    </row>
    <row r="131" spans="1:11" ht="21" customHeight="1" x14ac:dyDescent="0.25">
      <c r="A131" s="4">
        <v>5</v>
      </c>
      <c r="B131" s="92" t="s">
        <v>401</v>
      </c>
      <c r="C131" s="10">
        <v>124</v>
      </c>
      <c r="D131" s="10">
        <v>124</v>
      </c>
      <c r="E131" s="10">
        <v>0</v>
      </c>
      <c r="F131" s="10">
        <f t="shared" si="6"/>
        <v>0</v>
      </c>
      <c r="G131" s="10">
        <v>0</v>
      </c>
      <c r="H131" s="30">
        <v>0</v>
      </c>
      <c r="I131" s="30"/>
      <c r="J131" s="30"/>
      <c r="K131" s="10"/>
    </row>
    <row r="132" spans="1:11" ht="21" customHeight="1" x14ac:dyDescent="0.25">
      <c r="A132" s="4">
        <v>6</v>
      </c>
      <c r="B132" s="92" t="s">
        <v>382</v>
      </c>
      <c r="C132" s="10">
        <v>212</v>
      </c>
      <c r="D132" s="10">
        <v>212</v>
      </c>
      <c r="E132" s="10">
        <v>0</v>
      </c>
      <c r="F132" s="10">
        <f t="shared" si="6"/>
        <v>0</v>
      </c>
      <c r="G132" s="10">
        <v>0</v>
      </c>
      <c r="H132" s="30">
        <v>0</v>
      </c>
      <c r="I132" s="30"/>
      <c r="J132" s="30"/>
      <c r="K132" s="10"/>
    </row>
    <row r="133" spans="1:11" ht="21" customHeight="1" x14ac:dyDescent="0.25">
      <c r="A133" s="4">
        <v>7</v>
      </c>
      <c r="B133" s="92" t="s">
        <v>379</v>
      </c>
      <c r="C133" s="10">
        <v>197</v>
      </c>
      <c r="D133" s="10">
        <v>169</v>
      </c>
      <c r="E133" s="10">
        <v>0</v>
      </c>
      <c r="F133" s="10">
        <f t="shared" si="6"/>
        <v>28</v>
      </c>
      <c r="G133" s="10">
        <v>14</v>
      </c>
      <c r="H133" s="30">
        <v>14</v>
      </c>
      <c r="I133" s="30"/>
      <c r="J133" s="30"/>
      <c r="K133" s="10"/>
    </row>
    <row r="134" spans="1:11" ht="21" customHeight="1" x14ac:dyDescent="0.25">
      <c r="A134" s="4">
        <v>8</v>
      </c>
      <c r="B134" s="92" t="s">
        <v>367</v>
      </c>
      <c r="C134" s="10">
        <v>164</v>
      </c>
      <c r="D134" s="10">
        <v>163</v>
      </c>
      <c r="E134" s="10">
        <v>0</v>
      </c>
      <c r="F134" s="10">
        <f t="shared" si="6"/>
        <v>1</v>
      </c>
      <c r="G134" s="10">
        <v>1</v>
      </c>
      <c r="H134" s="30">
        <v>0</v>
      </c>
      <c r="I134" s="30"/>
      <c r="J134" s="30"/>
      <c r="K134" s="10"/>
    </row>
    <row r="135" spans="1:11" ht="21" customHeight="1" x14ac:dyDescent="0.25">
      <c r="A135" s="4">
        <v>9</v>
      </c>
      <c r="B135" s="92" t="s">
        <v>330</v>
      </c>
      <c r="C135" s="10">
        <v>192</v>
      </c>
      <c r="D135" s="10">
        <v>191</v>
      </c>
      <c r="E135" s="10">
        <v>0</v>
      </c>
      <c r="F135" s="10">
        <f t="shared" si="6"/>
        <v>1</v>
      </c>
      <c r="G135" s="10">
        <v>1</v>
      </c>
      <c r="H135" s="30">
        <v>0</v>
      </c>
      <c r="I135" s="30"/>
      <c r="J135" s="30"/>
      <c r="K135" s="10"/>
    </row>
    <row r="136" spans="1:11" ht="21" customHeight="1" x14ac:dyDescent="0.25">
      <c r="A136" s="4">
        <v>10</v>
      </c>
      <c r="B136" s="92" t="s">
        <v>353</v>
      </c>
      <c r="C136" s="10">
        <v>354</v>
      </c>
      <c r="D136" s="10">
        <v>247</v>
      </c>
      <c r="E136" s="10">
        <v>0</v>
      </c>
      <c r="F136" s="10">
        <f t="shared" si="6"/>
        <v>107</v>
      </c>
      <c r="G136" s="10">
        <v>67</v>
      </c>
      <c r="H136" s="30">
        <v>40</v>
      </c>
      <c r="I136" s="30"/>
      <c r="J136" s="30"/>
      <c r="K136" s="10"/>
    </row>
    <row r="137" spans="1:11" ht="21" customHeight="1" x14ac:dyDescent="0.25">
      <c r="A137" s="4">
        <v>11</v>
      </c>
      <c r="B137" s="92" t="s">
        <v>341</v>
      </c>
      <c r="C137" s="10">
        <v>217</v>
      </c>
      <c r="D137" s="10">
        <v>215</v>
      </c>
      <c r="E137" s="10">
        <v>0</v>
      </c>
      <c r="F137" s="10">
        <f t="shared" si="6"/>
        <v>2</v>
      </c>
      <c r="G137" s="10">
        <v>2</v>
      </c>
      <c r="H137" s="30">
        <v>0</v>
      </c>
      <c r="I137" s="30"/>
      <c r="J137" s="30"/>
      <c r="K137" s="10"/>
    </row>
    <row r="138" spans="1:11" ht="21" customHeight="1" x14ac:dyDescent="0.25">
      <c r="A138" s="4">
        <v>12</v>
      </c>
      <c r="B138" s="92" t="s">
        <v>297</v>
      </c>
      <c r="C138" s="10">
        <v>162</v>
      </c>
      <c r="D138" s="10">
        <v>155</v>
      </c>
      <c r="E138" s="10">
        <v>0</v>
      </c>
      <c r="F138" s="10">
        <f t="shared" si="6"/>
        <v>7</v>
      </c>
      <c r="G138" s="10">
        <v>5</v>
      </c>
      <c r="H138" s="30">
        <v>2</v>
      </c>
      <c r="I138" s="30"/>
      <c r="J138" s="30"/>
      <c r="K138" s="10"/>
    </row>
    <row r="139" spans="1:11" ht="21" customHeight="1" x14ac:dyDescent="0.25">
      <c r="A139" s="4">
        <v>13</v>
      </c>
      <c r="B139" s="92" t="s">
        <v>313</v>
      </c>
      <c r="C139" s="10">
        <v>252</v>
      </c>
      <c r="D139" s="10">
        <v>235</v>
      </c>
      <c r="E139" s="10">
        <v>0</v>
      </c>
      <c r="F139" s="10">
        <f t="shared" si="6"/>
        <v>17</v>
      </c>
      <c r="G139" s="10">
        <v>15</v>
      </c>
      <c r="H139" s="30">
        <v>2</v>
      </c>
      <c r="I139" s="30"/>
      <c r="J139" s="30"/>
      <c r="K139" s="10"/>
    </row>
    <row r="140" spans="1:11" ht="21" customHeight="1" x14ac:dyDescent="0.25">
      <c r="A140" s="4">
        <v>14</v>
      </c>
      <c r="B140" s="92" t="s">
        <v>291</v>
      </c>
      <c r="C140" s="10">
        <v>96</v>
      </c>
      <c r="D140" s="10">
        <v>91</v>
      </c>
      <c r="E140" s="10">
        <v>0</v>
      </c>
      <c r="F140" s="10">
        <f t="shared" si="6"/>
        <v>5</v>
      </c>
      <c r="G140" s="10">
        <v>5</v>
      </c>
      <c r="H140" s="30">
        <v>0</v>
      </c>
      <c r="I140" s="30"/>
      <c r="J140" s="30"/>
      <c r="K140" s="10"/>
    </row>
    <row r="141" spans="1:11" ht="21" customHeight="1" x14ac:dyDescent="0.25">
      <c r="A141" s="4">
        <v>15</v>
      </c>
      <c r="B141" s="92" t="s">
        <v>266</v>
      </c>
      <c r="C141" s="10">
        <v>84</v>
      </c>
      <c r="D141" s="10">
        <v>81</v>
      </c>
      <c r="E141" s="10">
        <v>0</v>
      </c>
      <c r="F141" s="10">
        <f t="shared" si="6"/>
        <v>3</v>
      </c>
      <c r="G141" s="10">
        <v>3</v>
      </c>
      <c r="H141" s="30">
        <v>0</v>
      </c>
      <c r="I141" s="30"/>
      <c r="J141" s="30"/>
      <c r="K141" s="10"/>
    </row>
    <row r="142" spans="1:11" s="70" customFormat="1" ht="19.899999999999999" customHeight="1" x14ac:dyDescent="0.25">
      <c r="A142" s="267" t="s">
        <v>242</v>
      </c>
      <c r="B142" s="278"/>
      <c r="C142" s="13">
        <f t="shared" ref="C142:H142" si="7">C126+C77</f>
        <v>2803</v>
      </c>
      <c r="D142" s="13">
        <f t="shared" si="7"/>
        <v>2476</v>
      </c>
      <c r="E142" s="13">
        <f t="shared" si="7"/>
        <v>0</v>
      </c>
      <c r="F142" s="13">
        <f t="shared" si="7"/>
        <v>327</v>
      </c>
      <c r="G142" s="13">
        <f t="shared" si="7"/>
        <v>208</v>
      </c>
      <c r="H142" s="13">
        <f t="shared" si="7"/>
        <v>119</v>
      </c>
      <c r="I142" s="13"/>
      <c r="J142" s="13"/>
      <c r="K142" s="13"/>
    </row>
    <row r="146" spans="8:8" x14ac:dyDescent="0.25">
      <c r="H146" s="18"/>
    </row>
  </sheetData>
  <mergeCells count="9">
    <mergeCell ref="A1:K1"/>
    <mergeCell ref="A142:B142"/>
    <mergeCell ref="A2:K2"/>
    <mergeCell ref="A3:K3"/>
    <mergeCell ref="C5:C6"/>
    <mergeCell ref="D5:F5"/>
    <mergeCell ref="G5:K5"/>
    <mergeCell ref="B5:B6"/>
    <mergeCell ref="A5:A6"/>
  </mergeCells>
  <printOptions horizontalCentered="1"/>
  <pageMargins left="0.31496062992125984" right="0.31496062992125984" top="0.74803149606299213" bottom="0.74803149606299213" header="0.31496062992125984" footer="0.31496062992125984"/>
  <pageSetup paperSize="9" orientation="landscape" r:id="rId1"/>
  <headerFooter>
    <oddHeader>&amp;C&amp;"Times New Roman,Regular"&amp;12&amp;P</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97"/>
  <sheetViews>
    <sheetView zoomScaleNormal="100" workbookViewId="0">
      <selection activeCell="P20" sqref="P20"/>
    </sheetView>
  </sheetViews>
  <sheetFormatPr defaultRowHeight="23.1" customHeight="1" x14ac:dyDescent="0.25"/>
  <cols>
    <col min="1" max="1" width="6.5703125" customWidth="1"/>
    <col min="2" max="2" width="25.7109375" customWidth="1"/>
    <col min="3" max="3" width="19.28515625" customWidth="1"/>
    <col min="4" max="4" width="10.5703125" customWidth="1"/>
    <col min="5" max="5" width="6.85546875" customWidth="1"/>
    <col min="6" max="6" width="12.28515625" bestFit="1" customWidth="1"/>
    <col min="7" max="7" width="9.28515625" customWidth="1"/>
    <col min="8" max="8" width="10.42578125" customWidth="1"/>
    <col min="9" max="9" width="8.28515625" customWidth="1"/>
    <col min="10" max="10" width="10.5703125" customWidth="1"/>
    <col min="11" max="12" width="10.28515625" customWidth="1"/>
    <col min="13" max="13" width="12.28515625" customWidth="1"/>
  </cols>
  <sheetData>
    <row r="1" spans="1:13" ht="17.649999999999999" customHeight="1" x14ac:dyDescent="0.25">
      <c r="H1" s="279" t="s">
        <v>18</v>
      </c>
      <c r="I1" s="279"/>
      <c r="J1" s="279"/>
      <c r="K1" s="279"/>
      <c r="L1" s="279"/>
      <c r="M1" s="279"/>
    </row>
    <row r="2" spans="1:13" ht="16.5" x14ac:dyDescent="0.25">
      <c r="A2" s="284" t="s">
        <v>17</v>
      </c>
      <c r="B2" s="284"/>
      <c r="C2" s="8"/>
      <c r="D2" s="8"/>
      <c r="E2" s="8"/>
      <c r="F2" s="8"/>
      <c r="G2" s="8"/>
      <c r="H2" s="8"/>
      <c r="I2" s="8"/>
      <c r="J2" s="8"/>
      <c r="K2" s="8"/>
      <c r="L2" s="8"/>
      <c r="M2" s="8"/>
    </row>
    <row r="3" spans="1:13" ht="23.25" customHeight="1" x14ac:dyDescent="0.25">
      <c r="A3" s="253" t="s">
        <v>12</v>
      </c>
      <c r="B3" s="253"/>
      <c r="C3" s="253"/>
      <c r="D3" s="253"/>
      <c r="E3" s="253"/>
      <c r="F3" s="253"/>
      <c r="G3" s="253"/>
      <c r="H3" s="253"/>
      <c r="I3" s="253"/>
      <c r="J3" s="253"/>
      <c r="K3" s="253"/>
      <c r="L3" s="253"/>
      <c r="M3" s="253"/>
    </row>
    <row r="4" spans="1:13" ht="19.5" customHeight="1" x14ac:dyDescent="0.25">
      <c r="A4" s="256" t="s">
        <v>16</v>
      </c>
      <c r="B4" s="256"/>
      <c r="C4" s="256"/>
      <c r="D4" s="256"/>
      <c r="E4" s="256"/>
      <c r="F4" s="256"/>
      <c r="G4" s="256"/>
      <c r="H4" s="256"/>
      <c r="I4" s="256"/>
      <c r="J4" s="256"/>
      <c r="K4" s="256"/>
      <c r="L4" s="256"/>
      <c r="M4" s="256"/>
    </row>
    <row r="5" spans="1:13" ht="9" customHeight="1" x14ac:dyDescent="0.25">
      <c r="A5" s="2"/>
      <c r="B5" s="285"/>
      <c r="C5" s="285"/>
      <c r="D5" s="285"/>
      <c r="E5" s="285"/>
      <c r="F5" s="285"/>
      <c r="G5" s="285"/>
      <c r="H5" s="285"/>
      <c r="I5" s="285"/>
      <c r="J5" s="285"/>
      <c r="K5" s="285"/>
      <c r="L5" s="285"/>
      <c r="M5" s="285"/>
    </row>
    <row r="6" spans="1:13" ht="23.1" customHeight="1" x14ac:dyDescent="0.25">
      <c r="A6" s="250" t="s">
        <v>10</v>
      </c>
      <c r="B6" s="250" t="s">
        <v>9</v>
      </c>
      <c r="C6" s="250" t="s">
        <v>2</v>
      </c>
      <c r="D6" s="258" t="s">
        <v>11</v>
      </c>
      <c r="E6" s="259"/>
      <c r="F6" s="258" t="s">
        <v>3</v>
      </c>
      <c r="G6" s="262"/>
      <c r="H6" s="262"/>
      <c r="I6" s="259"/>
      <c r="J6" s="250" t="s">
        <v>0</v>
      </c>
      <c r="K6" s="250" t="s">
        <v>1</v>
      </c>
      <c r="L6" s="250" t="s">
        <v>208</v>
      </c>
      <c r="M6" s="250" t="s">
        <v>209</v>
      </c>
    </row>
    <row r="7" spans="1:13" ht="13.9" customHeight="1" x14ac:dyDescent="0.25">
      <c r="A7" s="251"/>
      <c r="B7" s="251"/>
      <c r="C7" s="251"/>
      <c r="D7" s="260"/>
      <c r="E7" s="261"/>
      <c r="F7" s="260"/>
      <c r="G7" s="263"/>
      <c r="H7" s="263"/>
      <c r="I7" s="261"/>
      <c r="J7" s="251"/>
      <c r="K7" s="251"/>
      <c r="L7" s="251"/>
      <c r="M7" s="251"/>
    </row>
    <row r="8" spans="1:13" ht="35.25" customHeight="1" x14ac:dyDescent="0.25">
      <c r="A8" s="251"/>
      <c r="B8" s="251"/>
      <c r="C8" s="251"/>
      <c r="D8" s="250" t="s">
        <v>14</v>
      </c>
      <c r="E8" s="250" t="s">
        <v>5</v>
      </c>
      <c r="F8" s="250" t="s">
        <v>206</v>
      </c>
      <c r="G8" s="250" t="s">
        <v>207</v>
      </c>
      <c r="H8" s="250" t="s">
        <v>13</v>
      </c>
      <c r="I8" s="250" t="s">
        <v>5</v>
      </c>
      <c r="J8" s="251"/>
      <c r="K8" s="251"/>
      <c r="L8" s="251"/>
      <c r="M8" s="251"/>
    </row>
    <row r="9" spans="1:13" ht="24.75" customHeight="1" x14ac:dyDescent="0.25">
      <c r="A9" s="252"/>
      <c r="B9" s="252"/>
      <c r="C9" s="252"/>
      <c r="D9" s="252"/>
      <c r="E9" s="252"/>
      <c r="F9" s="252"/>
      <c r="G9" s="252"/>
      <c r="H9" s="252"/>
      <c r="I9" s="252"/>
      <c r="J9" s="252"/>
      <c r="K9" s="252"/>
      <c r="L9" s="252"/>
      <c r="M9" s="252"/>
    </row>
    <row r="10" spans="1:13" ht="23.1" customHeight="1" x14ac:dyDescent="0.25">
      <c r="A10" s="4"/>
      <c r="B10" s="4">
        <v>1</v>
      </c>
      <c r="C10" s="4">
        <v>2</v>
      </c>
      <c r="D10" s="4">
        <v>3</v>
      </c>
      <c r="E10" s="4">
        <v>4</v>
      </c>
      <c r="F10" s="4">
        <v>5</v>
      </c>
      <c r="G10" s="4">
        <v>6</v>
      </c>
      <c r="H10" s="4">
        <v>7</v>
      </c>
      <c r="I10" s="4">
        <v>8</v>
      </c>
      <c r="J10" s="4">
        <v>9</v>
      </c>
      <c r="K10" s="4">
        <v>10</v>
      </c>
      <c r="L10" s="4">
        <v>11</v>
      </c>
      <c r="M10" s="4">
        <v>12</v>
      </c>
    </row>
    <row r="11" spans="1:13" ht="33" x14ac:dyDescent="0.25">
      <c r="A11" s="3" t="s">
        <v>6</v>
      </c>
      <c r="B11" s="5" t="s">
        <v>19</v>
      </c>
      <c r="C11" s="20"/>
      <c r="D11" s="22">
        <f>SUM(D12:D43)</f>
        <v>222.11</v>
      </c>
      <c r="E11" s="20"/>
      <c r="F11" s="13">
        <f>SUM(F12:F43)</f>
        <v>338660</v>
      </c>
      <c r="G11" s="13">
        <f>SUM(G12:G43)</f>
        <v>19818</v>
      </c>
      <c r="H11" s="13">
        <f>F11+G11</f>
        <v>358478</v>
      </c>
      <c r="I11" s="21"/>
      <c r="J11" s="20"/>
      <c r="K11" s="20"/>
      <c r="L11" s="20"/>
      <c r="M11" s="20"/>
    </row>
    <row r="12" spans="1:13" ht="19.899999999999999" customHeight="1" x14ac:dyDescent="0.25">
      <c r="A12" s="4">
        <v>1</v>
      </c>
      <c r="B12" s="6" t="s">
        <v>20</v>
      </c>
      <c r="C12" s="7"/>
      <c r="D12" s="23">
        <v>8.98</v>
      </c>
      <c r="E12" s="9"/>
      <c r="F12" s="10">
        <v>11116</v>
      </c>
      <c r="G12" s="10">
        <v>152</v>
      </c>
      <c r="H12" s="10">
        <f t="shared" ref="H12:H75" si="0">F12+G12</f>
        <v>11268</v>
      </c>
      <c r="I12" s="9"/>
      <c r="J12" s="4"/>
      <c r="K12" s="4"/>
      <c r="L12" s="4"/>
      <c r="M12" s="4"/>
    </row>
    <row r="13" spans="1:13" ht="19.899999999999999" customHeight="1" x14ac:dyDescent="0.25">
      <c r="A13" s="4">
        <v>2</v>
      </c>
      <c r="B13" s="6" t="s">
        <v>21</v>
      </c>
      <c r="C13" s="7"/>
      <c r="D13" s="23">
        <v>3.03</v>
      </c>
      <c r="E13" s="9"/>
      <c r="F13" s="10">
        <v>12842</v>
      </c>
      <c r="G13" s="10">
        <v>158</v>
      </c>
      <c r="H13" s="10">
        <f t="shared" si="0"/>
        <v>13000</v>
      </c>
      <c r="I13" s="9"/>
      <c r="J13" s="4" t="s">
        <v>205</v>
      </c>
      <c r="K13" s="4"/>
      <c r="L13" s="4"/>
      <c r="M13" s="4"/>
    </row>
    <row r="14" spans="1:13" ht="19.899999999999999" customHeight="1" x14ac:dyDescent="0.25">
      <c r="A14" s="4">
        <v>3</v>
      </c>
      <c r="B14" s="6" t="s">
        <v>22</v>
      </c>
      <c r="C14" s="7"/>
      <c r="D14" s="23">
        <v>4.01</v>
      </c>
      <c r="E14" s="9"/>
      <c r="F14" s="10">
        <v>7631</v>
      </c>
      <c r="G14" s="10">
        <v>101</v>
      </c>
      <c r="H14" s="10">
        <f t="shared" si="0"/>
        <v>7732</v>
      </c>
      <c r="I14" s="9"/>
      <c r="J14" s="4" t="s">
        <v>205</v>
      </c>
      <c r="K14" s="4"/>
      <c r="L14" s="4"/>
      <c r="M14" s="4"/>
    </row>
    <row r="15" spans="1:13" ht="19.899999999999999" customHeight="1" x14ac:dyDescent="0.25">
      <c r="A15" s="4">
        <v>4</v>
      </c>
      <c r="B15" s="6" t="s">
        <v>23</v>
      </c>
      <c r="C15" s="7"/>
      <c r="D15" s="23">
        <v>1.49</v>
      </c>
      <c r="E15" s="9"/>
      <c r="F15" s="10">
        <v>9735</v>
      </c>
      <c r="G15" s="10">
        <v>2251</v>
      </c>
      <c r="H15" s="10">
        <f t="shared" si="0"/>
        <v>11986</v>
      </c>
      <c r="I15" s="9"/>
      <c r="J15" s="4"/>
      <c r="K15" s="4"/>
      <c r="L15" s="4"/>
      <c r="M15" s="4"/>
    </row>
    <row r="16" spans="1:13" ht="19.899999999999999" customHeight="1" x14ac:dyDescent="0.25">
      <c r="A16" s="4">
        <v>5</v>
      </c>
      <c r="B16" s="6" t="s">
        <v>24</v>
      </c>
      <c r="C16" s="7"/>
      <c r="D16" s="23">
        <v>4.18</v>
      </c>
      <c r="E16" s="9"/>
      <c r="F16" s="10">
        <v>14694</v>
      </c>
      <c r="G16" s="10">
        <v>412</v>
      </c>
      <c r="H16" s="10">
        <f t="shared" si="0"/>
        <v>15106</v>
      </c>
      <c r="I16" s="9"/>
      <c r="J16" s="4"/>
      <c r="K16" s="4"/>
      <c r="L16" s="4"/>
      <c r="M16" s="4"/>
    </row>
    <row r="17" spans="1:13" ht="19.899999999999999" customHeight="1" x14ac:dyDescent="0.25">
      <c r="A17" s="4">
        <v>6</v>
      </c>
      <c r="B17" s="6" t="s">
        <v>25</v>
      </c>
      <c r="C17" s="7"/>
      <c r="D17" s="23">
        <v>1.58</v>
      </c>
      <c r="E17" s="9"/>
      <c r="F17" s="10">
        <v>17503</v>
      </c>
      <c r="G17" s="10">
        <v>1331</v>
      </c>
      <c r="H17" s="10">
        <f t="shared" si="0"/>
        <v>18834</v>
      </c>
      <c r="I17" s="9"/>
      <c r="J17" s="4"/>
      <c r="K17" s="4"/>
      <c r="L17" s="4"/>
      <c r="M17" s="4"/>
    </row>
    <row r="18" spans="1:13" ht="19.899999999999999" customHeight="1" x14ac:dyDescent="0.25">
      <c r="A18" s="4">
        <v>7</v>
      </c>
      <c r="B18" s="6" t="s">
        <v>26</v>
      </c>
      <c r="C18" s="7"/>
      <c r="D18" s="23">
        <v>3.97</v>
      </c>
      <c r="E18" s="9"/>
      <c r="F18" s="10">
        <v>12796</v>
      </c>
      <c r="G18" s="10">
        <v>92</v>
      </c>
      <c r="H18" s="10">
        <f t="shared" si="0"/>
        <v>12888</v>
      </c>
      <c r="I18" s="9"/>
      <c r="J18" s="4"/>
      <c r="K18" s="4"/>
      <c r="L18" s="4"/>
      <c r="M18" s="4"/>
    </row>
    <row r="19" spans="1:13" ht="19.899999999999999" customHeight="1" x14ac:dyDescent="0.25">
      <c r="A19" s="4">
        <v>8</v>
      </c>
      <c r="B19" s="6" t="s">
        <v>27</v>
      </c>
      <c r="C19" s="7"/>
      <c r="D19" s="23">
        <v>2.66</v>
      </c>
      <c r="E19" s="9"/>
      <c r="F19" s="10">
        <v>24520</v>
      </c>
      <c r="G19" s="10">
        <v>1169</v>
      </c>
      <c r="H19" s="10">
        <f t="shared" si="0"/>
        <v>25689</v>
      </c>
      <c r="I19" s="9"/>
      <c r="J19" s="4"/>
      <c r="K19" s="4"/>
      <c r="L19" s="4"/>
      <c r="M19" s="4"/>
    </row>
    <row r="20" spans="1:13" ht="19.899999999999999" customHeight="1" x14ac:dyDescent="0.25">
      <c r="A20" s="4">
        <v>9</v>
      </c>
      <c r="B20" s="6" t="s">
        <v>28</v>
      </c>
      <c r="C20" s="7"/>
      <c r="D20" s="23">
        <v>4.2699999999999996</v>
      </c>
      <c r="E20" s="9"/>
      <c r="F20" s="10">
        <v>11636</v>
      </c>
      <c r="G20" s="10">
        <v>564</v>
      </c>
      <c r="H20" s="10">
        <f t="shared" si="0"/>
        <v>12200</v>
      </c>
      <c r="I20" s="9"/>
      <c r="J20" s="4"/>
      <c r="K20" s="4"/>
      <c r="L20" s="4"/>
      <c r="M20" s="4"/>
    </row>
    <row r="21" spans="1:13" ht="19.899999999999999" customHeight="1" x14ac:dyDescent="0.25">
      <c r="A21" s="4">
        <v>10</v>
      </c>
      <c r="B21" s="6" t="s">
        <v>29</v>
      </c>
      <c r="C21" s="7"/>
      <c r="D21" s="23">
        <v>2.78</v>
      </c>
      <c r="E21" s="9"/>
      <c r="F21" s="10">
        <v>10097</v>
      </c>
      <c r="G21" s="10">
        <v>256</v>
      </c>
      <c r="H21" s="10">
        <f t="shared" si="0"/>
        <v>10353</v>
      </c>
      <c r="I21" s="9"/>
      <c r="J21" s="4"/>
      <c r="K21" s="4"/>
      <c r="L21" s="4"/>
      <c r="M21" s="4"/>
    </row>
    <row r="22" spans="1:13" ht="19.899999999999999" customHeight="1" x14ac:dyDescent="0.25">
      <c r="A22" s="4">
        <v>11</v>
      </c>
      <c r="B22" s="6" t="s">
        <v>30</v>
      </c>
      <c r="C22" s="7"/>
      <c r="D22" s="23">
        <v>1.98</v>
      </c>
      <c r="E22" s="9"/>
      <c r="F22" s="10">
        <v>15808</v>
      </c>
      <c r="G22" s="10">
        <v>3324</v>
      </c>
      <c r="H22" s="10">
        <f t="shared" si="0"/>
        <v>19132</v>
      </c>
      <c r="I22" s="9"/>
      <c r="J22" s="4"/>
      <c r="K22" s="4"/>
      <c r="L22" s="4"/>
      <c r="M22" s="4"/>
    </row>
    <row r="23" spans="1:13" ht="19.899999999999999" customHeight="1" x14ac:dyDescent="0.25">
      <c r="A23" s="4">
        <v>12</v>
      </c>
      <c r="B23" s="6" t="s">
        <v>31</v>
      </c>
      <c r="C23" s="7"/>
      <c r="D23" s="23">
        <v>3.12</v>
      </c>
      <c r="E23" s="9"/>
      <c r="F23" s="10">
        <v>8161</v>
      </c>
      <c r="G23" s="10">
        <v>481</v>
      </c>
      <c r="H23" s="10">
        <f t="shared" si="0"/>
        <v>8642</v>
      </c>
      <c r="I23" s="9"/>
      <c r="J23" s="4"/>
      <c r="K23" s="4"/>
      <c r="L23" s="4"/>
      <c r="M23" s="4"/>
    </row>
    <row r="24" spans="1:13" ht="19.899999999999999" customHeight="1" x14ac:dyDescent="0.25">
      <c r="A24" s="4">
        <v>13</v>
      </c>
      <c r="B24" s="6" t="s">
        <v>32</v>
      </c>
      <c r="C24" s="7"/>
      <c r="D24" s="23">
        <v>4.4000000000000004</v>
      </c>
      <c r="E24" s="9"/>
      <c r="F24" s="10">
        <v>10485</v>
      </c>
      <c r="G24" s="10">
        <v>374</v>
      </c>
      <c r="H24" s="10">
        <f t="shared" si="0"/>
        <v>10859</v>
      </c>
      <c r="I24" s="9"/>
      <c r="J24" s="4"/>
      <c r="K24" s="4"/>
      <c r="L24" s="4"/>
      <c r="M24" s="4"/>
    </row>
    <row r="25" spans="1:13" ht="19.899999999999999" customHeight="1" x14ac:dyDescent="0.25">
      <c r="A25" s="4">
        <v>14</v>
      </c>
      <c r="B25" s="6" t="s">
        <v>33</v>
      </c>
      <c r="C25" s="7"/>
      <c r="D25" s="23">
        <v>2.2000000000000002</v>
      </c>
      <c r="E25" s="9"/>
      <c r="F25" s="10">
        <v>7433</v>
      </c>
      <c r="G25" s="10">
        <v>103</v>
      </c>
      <c r="H25" s="10">
        <f t="shared" si="0"/>
        <v>7536</v>
      </c>
      <c r="I25" s="9"/>
      <c r="J25" s="4"/>
      <c r="K25" s="4"/>
      <c r="L25" s="4"/>
      <c r="M25" s="4"/>
    </row>
    <row r="26" spans="1:13" ht="19.899999999999999" customHeight="1" x14ac:dyDescent="0.25">
      <c r="A26" s="4">
        <v>15</v>
      </c>
      <c r="B26" s="6" t="s">
        <v>34</v>
      </c>
      <c r="C26" s="7"/>
      <c r="D26" s="23">
        <v>2.35</v>
      </c>
      <c r="E26" s="9"/>
      <c r="F26" s="10">
        <v>5399</v>
      </c>
      <c r="G26" s="10">
        <v>118</v>
      </c>
      <c r="H26" s="10">
        <f t="shared" si="0"/>
        <v>5517</v>
      </c>
      <c r="I26" s="9"/>
      <c r="J26" s="4"/>
      <c r="K26" s="4"/>
      <c r="L26" s="4"/>
      <c r="M26" s="4"/>
    </row>
    <row r="27" spans="1:13" ht="19.899999999999999" customHeight="1" x14ac:dyDescent="0.25">
      <c r="A27" s="4">
        <v>16</v>
      </c>
      <c r="B27" s="6" t="s">
        <v>35</v>
      </c>
      <c r="C27" s="7"/>
      <c r="D27" s="23">
        <v>3.06</v>
      </c>
      <c r="E27" s="9"/>
      <c r="F27" s="10">
        <v>11016</v>
      </c>
      <c r="G27" s="10">
        <v>3823</v>
      </c>
      <c r="H27" s="10">
        <f t="shared" si="0"/>
        <v>14839</v>
      </c>
      <c r="I27" s="9"/>
      <c r="J27" s="4"/>
      <c r="K27" s="4"/>
      <c r="L27" s="4"/>
      <c r="M27" s="4"/>
    </row>
    <row r="28" spans="1:13" ht="19.899999999999999" customHeight="1" x14ac:dyDescent="0.25">
      <c r="A28" s="4">
        <v>17</v>
      </c>
      <c r="B28" s="6" t="s">
        <v>36</v>
      </c>
      <c r="C28" s="7"/>
      <c r="D28" s="23">
        <v>6.52</v>
      </c>
      <c r="E28" s="9"/>
      <c r="F28" s="10">
        <v>11779</v>
      </c>
      <c r="G28" s="10">
        <v>1276</v>
      </c>
      <c r="H28" s="10">
        <f t="shared" si="0"/>
        <v>13055</v>
      </c>
      <c r="I28" s="9"/>
      <c r="J28" s="4"/>
      <c r="K28" s="4"/>
      <c r="L28" s="4"/>
      <c r="M28" s="4"/>
    </row>
    <row r="29" spans="1:13" ht="19.899999999999999" customHeight="1" x14ac:dyDescent="0.25">
      <c r="A29" s="4">
        <v>18</v>
      </c>
      <c r="B29" s="6" t="s">
        <v>37</v>
      </c>
      <c r="C29" s="7"/>
      <c r="D29" s="23">
        <v>9.25</v>
      </c>
      <c r="E29" s="9"/>
      <c r="F29" s="10">
        <v>9694</v>
      </c>
      <c r="G29" s="10">
        <v>705</v>
      </c>
      <c r="H29" s="10">
        <f t="shared" si="0"/>
        <v>10399</v>
      </c>
      <c r="I29" s="9"/>
      <c r="J29" s="4"/>
      <c r="K29" s="4"/>
      <c r="L29" s="4"/>
      <c r="M29" s="4"/>
    </row>
    <row r="30" spans="1:13" ht="19.899999999999999" customHeight="1" x14ac:dyDescent="0.25">
      <c r="A30" s="4">
        <v>19</v>
      </c>
      <c r="B30" s="6" t="s">
        <v>38</v>
      </c>
      <c r="C30" s="7"/>
      <c r="D30" s="23">
        <v>3.2</v>
      </c>
      <c r="E30" s="9"/>
      <c r="F30" s="10">
        <v>15858</v>
      </c>
      <c r="G30" s="10">
        <v>228</v>
      </c>
      <c r="H30" s="10">
        <f t="shared" si="0"/>
        <v>16086</v>
      </c>
      <c r="I30" s="9"/>
      <c r="J30" s="4"/>
      <c r="K30" s="4"/>
      <c r="L30" s="4"/>
      <c r="M30" s="4"/>
    </row>
    <row r="31" spans="1:13" ht="19.899999999999999" customHeight="1" x14ac:dyDescent="0.25">
      <c r="A31" s="4">
        <v>20</v>
      </c>
      <c r="B31" s="6" t="s">
        <v>39</v>
      </c>
      <c r="C31" s="7"/>
      <c r="D31" s="23">
        <v>1</v>
      </c>
      <c r="E31" s="9"/>
      <c r="F31" s="10">
        <v>7636</v>
      </c>
      <c r="G31" s="10">
        <v>182</v>
      </c>
      <c r="H31" s="10">
        <f t="shared" si="0"/>
        <v>7818</v>
      </c>
      <c r="I31" s="9"/>
      <c r="J31" s="4"/>
      <c r="K31" s="4"/>
      <c r="L31" s="4"/>
      <c r="M31" s="4"/>
    </row>
    <row r="32" spans="1:13" ht="19.899999999999999" customHeight="1" x14ac:dyDescent="0.25">
      <c r="A32" s="4">
        <v>21</v>
      </c>
      <c r="B32" s="6" t="s">
        <v>40</v>
      </c>
      <c r="C32" s="7"/>
      <c r="D32" s="23">
        <v>2.9</v>
      </c>
      <c r="E32" s="9"/>
      <c r="F32" s="10">
        <v>12587</v>
      </c>
      <c r="G32" s="10">
        <v>346</v>
      </c>
      <c r="H32" s="10">
        <f t="shared" si="0"/>
        <v>12933</v>
      </c>
      <c r="I32" s="9"/>
      <c r="J32" s="4"/>
      <c r="K32" s="4"/>
      <c r="L32" s="4"/>
      <c r="M32" s="4"/>
    </row>
    <row r="33" spans="1:16" ht="19.899999999999999" customHeight="1" x14ac:dyDescent="0.25">
      <c r="A33" s="4">
        <v>22</v>
      </c>
      <c r="B33" s="6" t="s">
        <v>41</v>
      </c>
      <c r="C33" s="7"/>
      <c r="D33" s="23">
        <v>8.59</v>
      </c>
      <c r="E33" s="9"/>
      <c r="F33" s="10">
        <v>7813</v>
      </c>
      <c r="G33" s="10">
        <v>48</v>
      </c>
      <c r="H33" s="10">
        <f t="shared" si="0"/>
        <v>7861</v>
      </c>
      <c r="I33" s="9"/>
      <c r="J33" s="4" t="s">
        <v>205</v>
      </c>
      <c r="K33" s="4"/>
      <c r="L33" s="4"/>
      <c r="M33" s="4"/>
    </row>
    <row r="34" spans="1:16" ht="19.899999999999999" customHeight="1" x14ac:dyDescent="0.25">
      <c r="A34" s="4">
        <v>23</v>
      </c>
      <c r="B34" s="6" t="s">
        <v>42</v>
      </c>
      <c r="C34" s="7"/>
      <c r="D34" s="23">
        <v>8.49</v>
      </c>
      <c r="E34" s="9"/>
      <c r="F34" s="10">
        <v>5288</v>
      </c>
      <c r="G34" s="10">
        <v>12</v>
      </c>
      <c r="H34" s="10">
        <f t="shared" si="0"/>
        <v>5300</v>
      </c>
      <c r="I34" s="9"/>
      <c r="J34" s="4" t="s">
        <v>205</v>
      </c>
      <c r="K34" s="4"/>
      <c r="L34" s="4"/>
      <c r="M34" s="4"/>
    </row>
    <row r="35" spans="1:16" ht="19.899999999999999" customHeight="1" x14ac:dyDescent="0.25">
      <c r="A35" s="4">
        <v>24</v>
      </c>
      <c r="B35" s="6" t="s">
        <v>43</v>
      </c>
      <c r="C35" s="7"/>
      <c r="D35" s="23">
        <v>8.16</v>
      </c>
      <c r="E35" s="9"/>
      <c r="F35" s="10">
        <v>7187</v>
      </c>
      <c r="G35" s="10">
        <v>22</v>
      </c>
      <c r="H35" s="10">
        <f t="shared" si="0"/>
        <v>7209</v>
      </c>
      <c r="I35" s="9"/>
      <c r="J35" s="4" t="s">
        <v>205</v>
      </c>
      <c r="K35" s="4"/>
      <c r="L35" s="4"/>
      <c r="M35" s="4"/>
    </row>
    <row r="36" spans="1:16" ht="19.899999999999999" customHeight="1" x14ac:dyDescent="0.25">
      <c r="A36" s="4">
        <v>25</v>
      </c>
      <c r="B36" s="6" t="s">
        <v>44</v>
      </c>
      <c r="C36" s="7"/>
      <c r="D36" s="23">
        <v>15.49</v>
      </c>
      <c r="E36" s="9"/>
      <c r="F36" s="10">
        <v>10860</v>
      </c>
      <c r="G36" s="10">
        <v>71</v>
      </c>
      <c r="H36" s="10">
        <f t="shared" si="0"/>
        <v>10931</v>
      </c>
      <c r="I36" s="9"/>
      <c r="J36" s="4" t="s">
        <v>205</v>
      </c>
      <c r="K36" s="4"/>
      <c r="L36" s="4"/>
      <c r="M36" s="4"/>
    </row>
    <row r="37" spans="1:16" ht="19.899999999999999" customHeight="1" x14ac:dyDescent="0.25">
      <c r="A37" s="4">
        <v>26</v>
      </c>
      <c r="B37" s="6" t="s">
        <v>45</v>
      </c>
      <c r="C37" s="7"/>
      <c r="D37" s="23">
        <v>6.34</v>
      </c>
      <c r="E37" s="9"/>
      <c r="F37" s="10">
        <v>4125</v>
      </c>
      <c r="G37" s="10">
        <v>23</v>
      </c>
      <c r="H37" s="10">
        <f t="shared" si="0"/>
        <v>4148</v>
      </c>
      <c r="I37" s="9"/>
      <c r="J37" s="4" t="s">
        <v>205</v>
      </c>
      <c r="K37" s="4"/>
      <c r="L37" s="4"/>
      <c r="M37" s="4"/>
    </row>
    <row r="38" spans="1:16" ht="19.899999999999999" customHeight="1" x14ac:dyDescent="0.25">
      <c r="A38" s="4">
        <v>27</v>
      </c>
      <c r="B38" s="6" t="s">
        <v>46</v>
      </c>
      <c r="C38" s="7"/>
      <c r="D38" s="23">
        <v>20.68</v>
      </c>
      <c r="E38" s="9"/>
      <c r="F38" s="10">
        <v>6744</v>
      </c>
      <c r="G38" s="10">
        <v>15</v>
      </c>
      <c r="H38" s="10">
        <f t="shared" si="0"/>
        <v>6759</v>
      </c>
      <c r="I38" s="9"/>
      <c r="J38" s="4" t="s">
        <v>205</v>
      </c>
      <c r="K38" s="4"/>
      <c r="L38" s="4"/>
      <c r="M38" s="4"/>
    </row>
    <row r="39" spans="1:16" ht="19.899999999999999" customHeight="1" x14ac:dyDescent="0.25">
      <c r="A39" s="4">
        <v>28</v>
      </c>
      <c r="B39" s="6" t="s">
        <v>47</v>
      </c>
      <c r="C39" s="7"/>
      <c r="D39" s="23">
        <v>18.5</v>
      </c>
      <c r="E39" s="9"/>
      <c r="F39" s="10">
        <v>6180</v>
      </c>
      <c r="G39" s="10">
        <v>39</v>
      </c>
      <c r="H39" s="10">
        <f t="shared" si="0"/>
        <v>6219</v>
      </c>
      <c r="I39" s="9"/>
      <c r="J39" s="4" t="s">
        <v>205</v>
      </c>
      <c r="K39" s="4"/>
      <c r="L39" s="4"/>
      <c r="M39" s="4"/>
    </row>
    <row r="40" spans="1:16" ht="19.899999999999999" customHeight="1" x14ac:dyDescent="0.25">
      <c r="A40" s="4">
        <v>29</v>
      </c>
      <c r="B40" s="6" t="s">
        <v>48</v>
      </c>
      <c r="C40" s="7"/>
      <c r="D40" s="23">
        <v>11.57</v>
      </c>
      <c r="E40" s="9"/>
      <c r="F40" s="10">
        <v>10963</v>
      </c>
      <c r="G40" s="10">
        <v>1767</v>
      </c>
      <c r="H40" s="10">
        <f t="shared" si="0"/>
        <v>12730</v>
      </c>
      <c r="I40" s="9"/>
      <c r="J40" s="4"/>
      <c r="K40" s="4"/>
      <c r="L40" s="4"/>
      <c r="M40" s="4"/>
    </row>
    <row r="41" spans="1:16" ht="19.899999999999999" customHeight="1" x14ac:dyDescent="0.25">
      <c r="A41" s="4">
        <v>30</v>
      </c>
      <c r="B41" s="6" t="s">
        <v>49</v>
      </c>
      <c r="C41" s="7"/>
      <c r="D41" s="23">
        <v>16.62</v>
      </c>
      <c r="E41" s="9"/>
      <c r="F41" s="10">
        <v>15581</v>
      </c>
      <c r="G41" s="10">
        <v>180</v>
      </c>
      <c r="H41" s="10">
        <f t="shared" si="0"/>
        <v>15761</v>
      </c>
      <c r="I41" s="9"/>
      <c r="J41" s="4" t="s">
        <v>205</v>
      </c>
      <c r="K41" s="4"/>
      <c r="L41" s="4"/>
      <c r="M41" s="4"/>
    </row>
    <row r="42" spans="1:16" ht="19.899999999999999" customHeight="1" x14ac:dyDescent="0.25">
      <c r="A42" s="4">
        <v>31</v>
      </c>
      <c r="B42" s="6" t="s">
        <v>50</v>
      </c>
      <c r="C42" s="7"/>
      <c r="D42" s="23">
        <v>14.59</v>
      </c>
      <c r="E42" s="9"/>
      <c r="F42" s="10">
        <v>6434</v>
      </c>
      <c r="G42" s="10">
        <v>41</v>
      </c>
      <c r="H42" s="10">
        <f t="shared" si="0"/>
        <v>6475</v>
      </c>
      <c r="I42" s="9"/>
      <c r="J42" s="4" t="s">
        <v>205</v>
      </c>
      <c r="K42" s="4"/>
      <c r="L42" s="4"/>
      <c r="M42" s="4"/>
    </row>
    <row r="43" spans="1:16" ht="19.899999999999999" customHeight="1" x14ac:dyDescent="0.25">
      <c r="A43" s="4">
        <v>32</v>
      </c>
      <c r="B43" s="6" t="s">
        <v>51</v>
      </c>
      <c r="C43" s="7"/>
      <c r="D43" s="23">
        <v>16.149999999999999</v>
      </c>
      <c r="E43" s="9"/>
      <c r="F43" s="10">
        <v>9059</v>
      </c>
      <c r="G43" s="10">
        <v>154</v>
      </c>
      <c r="H43" s="10">
        <f t="shared" si="0"/>
        <v>9213</v>
      </c>
      <c r="I43" s="9"/>
      <c r="J43" s="4" t="s">
        <v>205</v>
      </c>
      <c r="K43" s="4"/>
      <c r="L43" s="4"/>
      <c r="M43" s="4"/>
    </row>
    <row r="44" spans="1:16" ht="19.899999999999999" customHeight="1" x14ac:dyDescent="0.25">
      <c r="A44" s="3" t="s">
        <v>7</v>
      </c>
      <c r="B44" s="12" t="s">
        <v>52</v>
      </c>
      <c r="C44" s="15"/>
      <c r="D44" s="22">
        <f>SUM(D45:D54)</f>
        <v>97.31</v>
      </c>
      <c r="E44" s="14"/>
      <c r="F44" s="13">
        <f>SUM(F45:F54)</f>
        <v>76008</v>
      </c>
      <c r="G44" s="13">
        <f>SUM(G45:G54)</f>
        <v>1601</v>
      </c>
      <c r="H44" s="13">
        <f t="shared" si="0"/>
        <v>77609</v>
      </c>
      <c r="I44" s="14"/>
      <c r="J44" s="3"/>
      <c r="K44" s="3"/>
      <c r="L44" s="3"/>
      <c r="M44" s="3"/>
      <c r="O44" s="18"/>
      <c r="P44" s="18"/>
    </row>
    <row r="45" spans="1:16" ht="19.899999999999999" customHeight="1" x14ac:dyDescent="0.25">
      <c r="A45" s="4">
        <v>1</v>
      </c>
      <c r="B45" s="11" t="s">
        <v>53</v>
      </c>
      <c r="C45" s="7"/>
      <c r="D45" s="23">
        <v>8.59</v>
      </c>
      <c r="E45" s="9"/>
      <c r="F45" s="10">
        <v>6363</v>
      </c>
      <c r="G45" s="10">
        <v>439</v>
      </c>
      <c r="H45" s="10">
        <f t="shared" si="0"/>
        <v>6802</v>
      </c>
      <c r="I45" s="9"/>
      <c r="J45" s="4"/>
      <c r="K45" s="4"/>
      <c r="L45" s="4"/>
      <c r="M45" s="4"/>
    </row>
    <row r="46" spans="1:16" ht="19.899999999999999" customHeight="1" x14ac:dyDescent="0.25">
      <c r="A46" s="4">
        <v>2</v>
      </c>
      <c r="B46" s="11" t="s">
        <v>54</v>
      </c>
      <c r="C46" s="7"/>
      <c r="D46" s="23">
        <v>5.09</v>
      </c>
      <c r="E46" s="9"/>
      <c r="F46" s="10">
        <v>5680</v>
      </c>
      <c r="G46" s="10">
        <v>105</v>
      </c>
      <c r="H46" s="10">
        <f t="shared" si="0"/>
        <v>5785</v>
      </c>
      <c r="I46" s="9"/>
      <c r="J46" s="4"/>
      <c r="K46" s="4"/>
      <c r="L46" s="4"/>
      <c r="M46" s="4"/>
    </row>
    <row r="47" spans="1:16" ht="19.899999999999999" customHeight="1" x14ac:dyDescent="0.25">
      <c r="A47" s="4">
        <v>3</v>
      </c>
      <c r="B47" s="11" t="s">
        <v>55</v>
      </c>
      <c r="C47" s="7"/>
      <c r="D47" s="23">
        <v>10.9</v>
      </c>
      <c r="E47" s="9"/>
      <c r="F47" s="10">
        <v>6189</v>
      </c>
      <c r="G47" s="10">
        <v>87</v>
      </c>
      <c r="H47" s="10">
        <f t="shared" si="0"/>
        <v>6276</v>
      </c>
      <c r="I47" s="9"/>
      <c r="J47" s="4"/>
      <c r="K47" s="4"/>
      <c r="L47" s="4"/>
      <c r="M47" s="4"/>
    </row>
    <row r="48" spans="1:16" ht="19.899999999999999" customHeight="1" x14ac:dyDescent="0.25">
      <c r="A48" s="4">
        <v>4</v>
      </c>
      <c r="B48" s="11" t="s">
        <v>56</v>
      </c>
      <c r="C48" s="7"/>
      <c r="D48" s="23">
        <v>16.03</v>
      </c>
      <c r="E48" s="9"/>
      <c r="F48" s="10">
        <v>13939</v>
      </c>
      <c r="G48" s="10">
        <v>52</v>
      </c>
      <c r="H48" s="10">
        <f t="shared" si="0"/>
        <v>13991</v>
      </c>
      <c r="I48" s="9"/>
      <c r="J48" s="4"/>
      <c r="K48" s="4"/>
      <c r="L48" s="4"/>
      <c r="M48" s="4"/>
    </row>
    <row r="49" spans="1:13" ht="19.899999999999999" customHeight="1" x14ac:dyDescent="0.25">
      <c r="A49" s="4">
        <v>5</v>
      </c>
      <c r="B49" s="11" t="s">
        <v>57</v>
      </c>
      <c r="C49" s="7"/>
      <c r="D49" s="23">
        <v>1.62</v>
      </c>
      <c r="E49" s="9"/>
      <c r="F49" s="10">
        <v>8265</v>
      </c>
      <c r="G49" s="10">
        <v>235</v>
      </c>
      <c r="H49" s="10">
        <f t="shared" si="0"/>
        <v>8500</v>
      </c>
      <c r="I49" s="9"/>
      <c r="J49" s="4"/>
      <c r="K49" s="4"/>
      <c r="L49" s="4"/>
      <c r="M49" s="4"/>
    </row>
    <row r="50" spans="1:13" ht="19.899999999999999" customHeight="1" x14ac:dyDescent="0.25">
      <c r="A50" s="4">
        <v>6</v>
      </c>
      <c r="B50" s="11" t="s">
        <v>58</v>
      </c>
      <c r="C50" s="7"/>
      <c r="D50" s="23">
        <v>4.6399999999999997</v>
      </c>
      <c r="E50" s="9"/>
      <c r="F50" s="10">
        <v>6457</v>
      </c>
      <c r="G50" s="10">
        <v>195</v>
      </c>
      <c r="H50" s="10">
        <f t="shared" si="0"/>
        <v>6652</v>
      </c>
      <c r="I50" s="9"/>
      <c r="J50" s="4"/>
      <c r="K50" s="4"/>
      <c r="L50" s="4"/>
      <c r="M50" s="4"/>
    </row>
    <row r="51" spans="1:13" ht="19.899999999999999" customHeight="1" x14ac:dyDescent="0.25">
      <c r="A51" s="4">
        <v>7</v>
      </c>
      <c r="B51" s="11" t="s">
        <v>59</v>
      </c>
      <c r="C51" s="7"/>
      <c r="D51" s="23">
        <v>4.25</v>
      </c>
      <c r="E51" s="9"/>
      <c r="F51" s="10">
        <v>8294</v>
      </c>
      <c r="G51" s="10">
        <v>308</v>
      </c>
      <c r="H51" s="10">
        <f t="shared" si="0"/>
        <v>8602</v>
      </c>
      <c r="I51" s="9"/>
      <c r="J51" s="4"/>
      <c r="K51" s="4"/>
      <c r="L51" s="4"/>
      <c r="M51" s="4"/>
    </row>
    <row r="52" spans="1:13" ht="19.899999999999999" customHeight="1" x14ac:dyDescent="0.25">
      <c r="A52" s="4">
        <v>8</v>
      </c>
      <c r="B52" s="11" t="s">
        <v>60</v>
      </c>
      <c r="C52" s="7"/>
      <c r="D52" s="23">
        <v>8.61</v>
      </c>
      <c r="E52" s="9"/>
      <c r="F52" s="10">
        <v>5277</v>
      </c>
      <c r="G52" s="10">
        <v>12</v>
      </c>
      <c r="H52" s="10">
        <f t="shared" si="0"/>
        <v>5289</v>
      </c>
      <c r="I52" s="9"/>
      <c r="J52" s="4"/>
      <c r="K52" s="4"/>
      <c r="L52" s="4"/>
      <c r="M52" s="4"/>
    </row>
    <row r="53" spans="1:13" ht="19.899999999999999" customHeight="1" x14ac:dyDescent="0.25">
      <c r="A53" s="4">
        <v>9</v>
      </c>
      <c r="B53" s="11" t="s">
        <v>61</v>
      </c>
      <c r="C53" s="7"/>
      <c r="D53" s="23">
        <v>27.18</v>
      </c>
      <c r="E53" s="9"/>
      <c r="F53" s="10">
        <v>9801</v>
      </c>
      <c r="G53" s="10">
        <v>36</v>
      </c>
      <c r="H53" s="10">
        <f t="shared" si="0"/>
        <v>9837</v>
      </c>
      <c r="I53" s="9"/>
      <c r="J53" s="4" t="s">
        <v>205</v>
      </c>
      <c r="K53" s="4"/>
      <c r="L53" s="4"/>
      <c r="M53" s="4"/>
    </row>
    <row r="54" spans="1:13" ht="19.899999999999999" customHeight="1" x14ac:dyDescent="0.25">
      <c r="A54" s="4">
        <v>10</v>
      </c>
      <c r="B54" s="11" t="s">
        <v>62</v>
      </c>
      <c r="C54" s="7"/>
      <c r="D54" s="23">
        <v>10.4</v>
      </c>
      <c r="E54" s="9"/>
      <c r="F54" s="10">
        <v>5743</v>
      </c>
      <c r="G54" s="10">
        <v>132</v>
      </c>
      <c r="H54" s="10">
        <f t="shared" si="0"/>
        <v>5875</v>
      </c>
      <c r="I54" s="9"/>
      <c r="J54" s="4"/>
      <c r="K54" s="4"/>
      <c r="L54" s="4"/>
      <c r="M54" s="4"/>
    </row>
    <row r="55" spans="1:13" ht="19.899999999999999" customHeight="1" x14ac:dyDescent="0.25">
      <c r="A55" s="3" t="s">
        <v>8</v>
      </c>
      <c r="B55" s="12" t="s">
        <v>63</v>
      </c>
      <c r="C55" s="15"/>
      <c r="D55" s="22">
        <f>SUM(D56:D73)</f>
        <v>258.44</v>
      </c>
      <c r="E55" s="14"/>
      <c r="F55" s="13">
        <f>SUM(F56:F73)</f>
        <v>187757</v>
      </c>
      <c r="G55" s="13">
        <f>SUM(G56:G73)</f>
        <v>21087</v>
      </c>
      <c r="H55" s="13">
        <f t="shared" si="0"/>
        <v>208844</v>
      </c>
      <c r="I55" s="14"/>
      <c r="J55" s="3"/>
      <c r="K55" s="3"/>
      <c r="L55" s="3"/>
      <c r="M55" s="3"/>
    </row>
    <row r="56" spans="1:13" ht="19.899999999999999" customHeight="1" x14ac:dyDescent="0.25">
      <c r="A56" s="4">
        <v>1</v>
      </c>
      <c r="B56" s="11" t="s">
        <v>64</v>
      </c>
      <c r="C56" s="7"/>
      <c r="D56" s="23">
        <v>4.34</v>
      </c>
      <c r="E56" s="9"/>
      <c r="F56" s="10">
        <v>11910</v>
      </c>
      <c r="G56" s="10">
        <v>598</v>
      </c>
      <c r="H56" s="10">
        <f t="shared" si="0"/>
        <v>12508</v>
      </c>
      <c r="I56" s="9"/>
      <c r="J56" s="4"/>
      <c r="K56" s="4"/>
      <c r="L56" s="4"/>
      <c r="M56" s="4"/>
    </row>
    <row r="57" spans="1:13" ht="19.899999999999999" customHeight="1" x14ac:dyDescent="0.25">
      <c r="A57" s="4">
        <v>2</v>
      </c>
      <c r="B57" s="11" t="s">
        <v>65</v>
      </c>
      <c r="C57" s="7"/>
      <c r="D57" s="23">
        <v>3.87</v>
      </c>
      <c r="E57" s="9"/>
      <c r="F57" s="10">
        <v>3816</v>
      </c>
      <c r="G57" s="10">
        <v>57</v>
      </c>
      <c r="H57" s="10">
        <f t="shared" si="0"/>
        <v>3873</v>
      </c>
      <c r="I57" s="9"/>
      <c r="J57" s="4" t="s">
        <v>205</v>
      </c>
      <c r="K57" s="4"/>
      <c r="L57" s="4"/>
      <c r="M57" s="4"/>
    </row>
    <row r="58" spans="1:13" ht="19.899999999999999" customHeight="1" x14ac:dyDescent="0.25">
      <c r="A58" s="4">
        <v>3</v>
      </c>
      <c r="B58" s="11" t="s">
        <v>66</v>
      </c>
      <c r="C58" s="7"/>
      <c r="D58" s="23">
        <v>3.51</v>
      </c>
      <c r="E58" s="9"/>
      <c r="F58" s="10">
        <v>5434</v>
      </c>
      <c r="G58" s="10">
        <v>1325</v>
      </c>
      <c r="H58" s="10">
        <f t="shared" si="0"/>
        <v>6759</v>
      </c>
      <c r="I58" s="9"/>
      <c r="J58" s="4"/>
      <c r="K58" s="4"/>
      <c r="L58" s="4"/>
      <c r="M58" s="4"/>
    </row>
    <row r="59" spans="1:13" ht="19.899999999999999" customHeight="1" x14ac:dyDescent="0.25">
      <c r="A59" s="4">
        <v>4</v>
      </c>
      <c r="B59" s="11" t="s">
        <v>67</v>
      </c>
      <c r="C59" s="7"/>
      <c r="D59" s="23">
        <v>7.73</v>
      </c>
      <c r="E59" s="9"/>
      <c r="F59" s="17">
        <v>7496</v>
      </c>
      <c r="G59" s="17">
        <v>14817</v>
      </c>
      <c r="H59" s="10">
        <f t="shared" si="0"/>
        <v>22313</v>
      </c>
      <c r="I59" s="9"/>
      <c r="J59" s="4"/>
      <c r="K59" s="4"/>
      <c r="L59" s="4"/>
      <c r="M59" s="4"/>
    </row>
    <row r="60" spans="1:13" ht="19.899999999999999" customHeight="1" x14ac:dyDescent="0.25">
      <c r="A60" s="4">
        <v>5</v>
      </c>
      <c r="B60" s="11" t="s">
        <v>68</v>
      </c>
      <c r="C60" s="7"/>
      <c r="D60" s="23">
        <v>14.37</v>
      </c>
      <c r="E60" s="9"/>
      <c r="F60" s="10">
        <v>11983</v>
      </c>
      <c r="G60" s="10">
        <v>134</v>
      </c>
      <c r="H60" s="10">
        <f t="shared" si="0"/>
        <v>12117</v>
      </c>
      <c r="I60" s="9"/>
      <c r="J60" s="4"/>
      <c r="K60" s="4"/>
      <c r="L60" s="4"/>
      <c r="M60" s="4"/>
    </row>
    <row r="61" spans="1:13" ht="19.899999999999999" customHeight="1" x14ac:dyDescent="0.25">
      <c r="A61" s="4">
        <v>6</v>
      </c>
      <c r="B61" s="11" t="s">
        <v>69</v>
      </c>
      <c r="C61" s="7"/>
      <c r="D61" s="23">
        <v>6.47</v>
      </c>
      <c r="E61" s="9"/>
      <c r="F61" s="10">
        <v>9820</v>
      </c>
      <c r="G61" s="10">
        <v>67</v>
      </c>
      <c r="H61" s="10">
        <f t="shared" si="0"/>
        <v>9887</v>
      </c>
      <c r="I61" s="9"/>
      <c r="J61" s="4"/>
      <c r="K61" s="4"/>
      <c r="L61" s="4"/>
      <c r="M61" s="4"/>
    </row>
    <row r="62" spans="1:13" ht="19.899999999999999" customHeight="1" x14ac:dyDescent="0.25">
      <c r="A62" s="4">
        <v>7</v>
      </c>
      <c r="B62" s="11" t="s">
        <v>70</v>
      </c>
      <c r="C62" s="7"/>
      <c r="D62" s="23">
        <v>18.48</v>
      </c>
      <c r="E62" s="9"/>
      <c r="F62" s="10">
        <v>15265</v>
      </c>
      <c r="G62" s="10">
        <v>2513</v>
      </c>
      <c r="H62" s="10">
        <f t="shared" si="0"/>
        <v>17778</v>
      </c>
      <c r="I62" s="9"/>
      <c r="J62" s="4"/>
      <c r="K62" s="4"/>
      <c r="L62" s="4"/>
      <c r="M62" s="4"/>
    </row>
    <row r="63" spans="1:13" ht="19.899999999999999" customHeight="1" x14ac:dyDescent="0.25">
      <c r="A63" s="4">
        <v>8</v>
      </c>
      <c r="B63" s="11" t="s">
        <v>71</v>
      </c>
      <c r="C63" s="7"/>
      <c r="D63" s="23">
        <v>18.559999999999999</v>
      </c>
      <c r="E63" s="9"/>
      <c r="F63" s="10">
        <v>9110</v>
      </c>
      <c r="G63" s="10">
        <v>61</v>
      </c>
      <c r="H63" s="10">
        <f t="shared" si="0"/>
        <v>9171</v>
      </c>
      <c r="I63" s="9"/>
      <c r="J63" s="4" t="s">
        <v>205</v>
      </c>
      <c r="K63" s="4"/>
      <c r="L63" s="4"/>
      <c r="M63" s="4"/>
    </row>
    <row r="64" spans="1:13" ht="19.899999999999999" customHeight="1" x14ac:dyDescent="0.25">
      <c r="A64" s="4">
        <v>9</v>
      </c>
      <c r="B64" s="11" t="s">
        <v>72</v>
      </c>
      <c r="C64" s="7"/>
      <c r="D64" s="23">
        <v>8.31</v>
      </c>
      <c r="E64" s="9"/>
      <c r="F64" s="10">
        <v>9506</v>
      </c>
      <c r="G64" s="10">
        <v>197</v>
      </c>
      <c r="H64" s="10">
        <f t="shared" si="0"/>
        <v>9703</v>
      </c>
      <c r="I64" s="9"/>
      <c r="J64" s="4"/>
      <c r="K64" s="4"/>
      <c r="L64" s="4"/>
      <c r="M64" s="4"/>
    </row>
    <row r="65" spans="1:13" ht="19.899999999999999" customHeight="1" x14ac:dyDescent="0.25">
      <c r="A65" s="4">
        <v>10</v>
      </c>
      <c r="B65" s="11" t="s">
        <v>73</v>
      </c>
      <c r="C65" s="7"/>
      <c r="D65" s="23">
        <v>34.090000000000003</v>
      </c>
      <c r="E65" s="9"/>
      <c r="F65" s="10">
        <v>3648</v>
      </c>
      <c r="G65" s="10">
        <v>17</v>
      </c>
      <c r="H65" s="10">
        <f t="shared" si="0"/>
        <v>3665</v>
      </c>
      <c r="I65" s="9"/>
      <c r="J65" s="4" t="s">
        <v>205</v>
      </c>
      <c r="K65" s="4"/>
      <c r="L65" s="4"/>
      <c r="M65" s="4"/>
    </row>
    <row r="66" spans="1:13" ht="19.899999999999999" customHeight="1" x14ac:dyDescent="0.25">
      <c r="A66" s="4">
        <v>11</v>
      </c>
      <c r="B66" s="11" t="s">
        <v>74</v>
      </c>
      <c r="C66" s="7"/>
      <c r="D66" s="23">
        <v>51.73</v>
      </c>
      <c r="E66" s="9"/>
      <c r="F66" s="10">
        <v>15916</v>
      </c>
      <c r="G66" s="10">
        <v>91</v>
      </c>
      <c r="H66" s="10">
        <f t="shared" si="0"/>
        <v>16007</v>
      </c>
      <c r="I66" s="9"/>
      <c r="J66" s="4" t="s">
        <v>205</v>
      </c>
      <c r="K66" s="4"/>
      <c r="L66" s="4"/>
      <c r="M66" s="4"/>
    </row>
    <row r="67" spans="1:13" ht="19.899999999999999" customHeight="1" x14ac:dyDescent="0.25">
      <c r="A67" s="4">
        <v>12</v>
      </c>
      <c r="B67" s="11" t="s">
        <v>75</v>
      </c>
      <c r="C67" s="7"/>
      <c r="D67" s="23">
        <v>9.33</v>
      </c>
      <c r="E67" s="9"/>
      <c r="F67" s="10">
        <v>10322</v>
      </c>
      <c r="G67" s="10">
        <v>236</v>
      </c>
      <c r="H67" s="10">
        <f t="shared" si="0"/>
        <v>10558</v>
      </c>
      <c r="I67" s="9"/>
      <c r="J67" s="4"/>
      <c r="K67" s="4"/>
      <c r="L67" s="4"/>
      <c r="M67" s="4"/>
    </row>
    <row r="68" spans="1:13" ht="19.899999999999999" customHeight="1" x14ac:dyDescent="0.25">
      <c r="A68" s="4">
        <v>13</v>
      </c>
      <c r="B68" s="11" t="s">
        <v>76</v>
      </c>
      <c r="C68" s="7"/>
      <c r="D68" s="23">
        <v>4.79</v>
      </c>
      <c r="E68" s="9"/>
      <c r="F68" s="10">
        <v>6663</v>
      </c>
      <c r="G68" s="10">
        <v>49</v>
      </c>
      <c r="H68" s="10">
        <f t="shared" si="0"/>
        <v>6712</v>
      </c>
      <c r="I68" s="9"/>
      <c r="J68" s="4"/>
      <c r="K68" s="4"/>
      <c r="L68" s="4"/>
      <c r="M68" s="4"/>
    </row>
    <row r="69" spans="1:13" ht="19.899999999999999" customHeight="1" x14ac:dyDescent="0.25">
      <c r="A69" s="4">
        <v>14</v>
      </c>
      <c r="B69" s="11" t="s">
        <v>77</v>
      </c>
      <c r="C69" s="7"/>
      <c r="D69" s="23">
        <v>32.659999999999997</v>
      </c>
      <c r="E69" s="9"/>
      <c r="F69" s="10">
        <v>18252</v>
      </c>
      <c r="G69" s="10">
        <v>79</v>
      </c>
      <c r="H69" s="10">
        <f t="shared" si="0"/>
        <v>18331</v>
      </c>
      <c r="I69" s="9"/>
      <c r="J69" s="4" t="s">
        <v>205</v>
      </c>
      <c r="K69" s="4"/>
      <c r="L69" s="4"/>
      <c r="M69" s="4"/>
    </row>
    <row r="70" spans="1:13" ht="19.899999999999999" customHeight="1" x14ac:dyDescent="0.25">
      <c r="A70" s="4">
        <v>15</v>
      </c>
      <c r="B70" s="11" t="s">
        <v>78</v>
      </c>
      <c r="C70" s="7"/>
      <c r="D70" s="23">
        <v>5.48</v>
      </c>
      <c r="E70" s="9"/>
      <c r="F70" s="10">
        <v>6477</v>
      </c>
      <c r="G70" s="10">
        <v>445</v>
      </c>
      <c r="H70" s="10">
        <f t="shared" si="0"/>
        <v>6922</v>
      </c>
      <c r="I70" s="9"/>
      <c r="J70" s="4"/>
      <c r="K70" s="4"/>
      <c r="L70" s="4"/>
      <c r="M70" s="4"/>
    </row>
    <row r="71" spans="1:13" ht="19.899999999999999" customHeight="1" x14ac:dyDescent="0.25">
      <c r="A71" s="4">
        <v>16</v>
      </c>
      <c r="B71" s="11" t="s">
        <v>79</v>
      </c>
      <c r="C71" s="7"/>
      <c r="D71" s="23">
        <v>14.83</v>
      </c>
      <c r="E71" s="9"/>
      <c r="F71" s="10">
        <v>18893</v>
      </c>
      <c r="G71" s="10">
        <v>143</v>
      </c>
      <c r="H71" s="10">
        <f t="shared" si="0"/>
        <v>19036</v>
      </c>
      <c r="I71" s="9"/>
      <c r="J71" s="4"/>
      <c r="K71" s="4"/>
      <c r="L71" s="4"/>
      <c r="M71" s="4"/>
    </row>
    <row r="72" spans="1:13" ht="19.899999999999999" customHeight="1" x14ac:dyDescent="0.25">
      <c r="A72" s="4">
        <v>17</v>
      </c>
      <c r="B72" s="11" t="s">
        <v>38</v>
      </c>
      <c r="C72" s="7"/>
      <c r="D72" s="23">
        <v>9.1</v>
      </c>
      <c r="E72" s="9"/>
      <c r="F72" s="10">
        <v>13326</v>
      </c>
      <c r="G72" s="10">
        <v>228</v>
      </c>
      <c r="H72" s="10">
        <f t="shared" si="0"/>
        <v>13554</v>
      </c>
      <c r="I72" s="9"/>
      <c r="J72" s="4"/>
      <c r="K72" s="4"/>
      <c r="L72" s="4"/>
      <c r="M72" s="4"/>
    </row>
    <row r="73" spans="1:13" ht="19.899999999999999" customHeight="1" x14ac:dyDescent="0.25">
      <c r="A73" s="4">
        <v>18</v>
      </c>
      <c r="B73" s="11" t="s">
        <v>80</v>
      </c>
      <c r="C73" s="7"/>
      <c r="D73" s="23">
        <v>10.79</v>
      </c>
      <c r="E73" s="9"/>
      <c r="F73" s="10">
        <v>9920</v>
      </c>
      <c r="G73" s="10">
        <v>30</v>
      </c>
      <c r="H73" s="10">
        <f t="shared" si="0"/>
        <v>9950</v>
      </c>
      <c r="I73" s="9"/>
      <c r="J73" s="4" t="s">
        <v>205</v>
      </c>
      <c r="K73" s="4"/>
      <c r="L73" s="4"/>
      <c r="M73" s="4"/>
    </row>
    <row r="74" spans="1:13" ht="19.899999999999999" customHeight="1" x14ac:dyDescent="0.25">
      <c r="A74" s="3" t="s">
        <v>81</v>
      </c>
      <c r="B74" s="12" t="s">
        <v>82</v>
      </c>
      <c r="C74" s="15"/>
      <c r="D74" s="22">
        <f>SUM(D75:D96)</f>
        <v>513.79</v>
      </c>
      <c r="E74" s="14"/>
      <c r="F74" s="13">
        <f>SUM(F75:F96)</f>
        <v>107643</v>
      </c>
      <c r="G74" s="13">
        <f>SUM(G75:G96)</f>
        <v>419</v>
      </c>
      <c r="H74" s="13">
        <f t="shared" si="0"/>
        <v>108062</v>
      </c>
      <c r="I74" s="14"/>
      <c r="J74" s="3"/>
      <c r="K74" s="3"/>
      <c r="L74" s="3"/>
      <c r="M74" s="3"/>
    </row>
    <row r="75" spans="1:13" ht="19.899999999999999" customHeight="1" x14ac:dyDescent="0.25">
      <c r="A75" s="4">
        <v>1</v>
      </c>
      <c r="B75" s="11" t="s">
        <v>83</v>
      </c>
      <c r="C75" s="7"/>
      <c r="D75" s="23">
        <v>13.99</v>
      </c>
      <c r="E75" s="9"/>
      <c r="F75" s="10">
        <v>11867</v>
      </c>
      <c r="G75" s="10">
        <v>86</v>
      </c>
      <c r="H75" s="10">
        <f t="shared" si="0"/>
        <v>11953</v>
      </c>
      <c r="I75" s="9"/>
      <c r="J75" s="4" t="s">
        <v>205</v>
      </c>
      <c r="K75" s="4"/>
      <c r="L75" s="4"/>
      <c r="M75" s="4"/>
    </row>
    <row r="76" spans="1:13" ht="19.899999999999999" customHeight="1" x14ac:dyDescent="0.25">
      <c r="A76" s="4">
        <v>2</v>
      </c>
      <c r="B76" s="11" t="s">
        <v>84</v>
      </c>
      <c r="C76" s="7"/>
      <c r="D76" s="23">
        <v>27.88</v>
      </c>
      <c r="E76" s="9"/>
      <c r="F76" s="10">
        <v>2633</v>
      </c>
      <c r="G76" s="10">
        <v>4</v>
      </c>
      <c r="H76" s="10">
        <f t="shared" ref="H76:H139" si="1">F76+G76</f>
        <v>2637</v>
      </c>
      <c r="I76" s="9"/>
      <c r="J76" s="4"/>
      <c r="K76" s="4"/>
      <c r="L76" s="4"/>
      <c r="M76" s="4"/>
    </row>
    <row r="77" spans="1:13" ht="19.899999999999999" customHeight="1" x14ac:dyDescent="0.25">
      <c r="A77" s="4">
        <v>3</v>
      </c>
      <c r="B77" s="11" t="s">
        <v>85</v>
      </c>
      <c r="C77" s="7"/>
      <c r="D77" s="23">
        <v>28.45</v>
      </c>
      <c r="E77" s="9"/>
      <c r="F77" s="10">
        <v>5667</v>
      </c>
      <c r="G77" s="10">
        <v>17</v>
      </c>
      <c r="H77" s="10">
        <f t="shared" si="1"/>
        <v>5684</v>
      </c>
      <c r="I77" s="9"/>
      <c r="J77" s="4" t="s">
        <v>205</v>
      </c>
      <c r="K77" s="4"/>
      <c r="L77" s="4"/>
      <c r="M77" s="4"/>
    </row>
    <row r="78" spans="1:13" ht="19.899999999999999" customHeight="1" x14ac:dyDescent="0.25">
      <c r="A78" s="4">
        <v>4</v>
      </c>
      <c r="B78" s="11" t="s">
        <v>86</v>
      </c>
      <c r="C78" s="7"/>
      <c r="D78" s="23">
        <v>7.97</v>
      </c>
      <c r="E78" s="9"/>
      <c r="F78" s="10">
        <v>3775</v>
      </c>
      <c r="G78" s="10">
        <v>17</v>
      </c>
      <c r="H78" s="10">
        <f t="shared" si="1"/>
        <v>3792</v>
      </c>
      <c r="I78" s="9"/>
      <c r="J78" s="4" t="s">
        <v>205</v>
      </c>
      <c r="K78" s="4"/>
      <c r="L78" s="4"/>
      <c r="M78" s="4"/>
    </row>
    <row r="79" spans="1:13" ht="19.899999999999999" customHeight="1" x14ac:dyDescent="0.25">
      <c r="A79" s="4">
        <v>5</v>
      </c>
      <c r="B79" s="11" t="s">
        <v>87</v>
      </c>
      <c r="C79" s="7"/>
      <c r="D79" s="23">
        <v>26.91</v>
      </c>
      <c r="E79" s="9"/>
      <c r="F79" s="10">
        <v>4634</v>
      </c>
      <c r="G79" s="10">
        <v>18</v>
      </c>
      <c r="H79" s="10">
        <f t="shared" si="1"/>
        <v>4652</v>
      </c>
      <c r="I79" s="9"/>
      <c r="J79" s="4" t="s">
        <v>205</v>
      </c>
      <c r="K79" s="4"/>
      <c r="L79" s="4"/>
      <c r="M79" s="4"/>
    </row>
    <row r="80" spans="1:13" ht="19.899999999999999" customHeight="1" x14ac:dyDescent="0.25">
      <c r="A80" s="4">
        <v>6</v>
      </c>
      <c r="B80" s="11" t="s">
        <v>88</v>
      </c>
      <c r="C80" s="7"/>
      <c r="D80" s="23">
        <v>16.760000000000002</v>
      </c>
      <c r="E80" s="9"/>
      <c r="F80" s="10">
        <v>5128</v>
      </c>
      <c r="G80" s="10">
        <v>25</v>
      </c>
      <c r="H80" s="10">
        <f t="shared" si="1"/>
        <v>5153</v>
      </c>
      <c r="I80" s="9"/>
      <c r="J80" s="4" t="s">
        <v>205</v>
      </c>
      <c r="K80" s="4"/>
      <c r="L80" s="4"/>
      <c r="M80" s="4"/>
    </row>
    <row r="81" spans="1:13" ht="19.899999999999999" customHeight="1" x14ac:dyDescent="0.25">
      <c r="A81" s="4">
        <v>7</v>
      </c>
      <c r="B81" s="11" t="s">
        <v>89</v>
      </c>
      <c r="C81" s="7"/>
      <c r="D81" s="23">
        <v>7.61</v>
      </c>
      <c r="E81" s="9"/>
      <c r="F81" s="10">
        <v>3080</v>
      </c>
      <c r="G81" s="10">
        <v>7</v>
      </c>
      <c r="H81" s="10">
        <f t="shared" si="1"/>
        <v>3087</v>
      </c>
      <c r="I81" s="9"/>
      <c r="J81" s="4" t="s">
        <v>205</v>
      </c>
      <c r="K81" s="4"/>
      <c r="L81" s="4"/>
      <c r="M81" s="4"/>
    </row>
    <row r="82" spans="1:13" ht="19.899999999999999" customHeight="1" x14ac:dyDescent="0.25">
      <c r="A82" s="4">
        <v>8</v>
      </c>
      <c r="B82" s="11" t="s">
        <v>90</v>
      </c>
      <c r="C82" s="7"/>
      <c r="D82" s="23">
        <v>12.53</v>
      </c>
      <c r="E82" s="9"/>
      <c r="F82" s="10">
        <v>5006</v>
      </c>
      <c r="G82" s="10">
        <v>6</v>
      </c>
      <c r="H82" s="10">
        <f t="shared" si="1"/>
        <v>5012</v>
      </c>
      <c r="I82" s="9"/>
      <c r="J82" s="4" t="s">
        <v>205</v>
      </c>
      <c r="K82" s="4"/>
      <c r="L82" s="4"/>
      <c r="M82" s="4"/>
    </row>
    <row r="83" spans="1:13" ht="19.899999999999999" customHeight="1" x14ac:dyDescent="0.25">
      <c r="A83" s="4">
        <v>9</v>
      </c>
      <c r="B83" s="11" t="s">
        <v>91</v>
      </c>
      <c r="C83" s="7"/>
      <c r="D83" s="23">
        <v>22.67</v>
      </c>
      <c r="E83" s="9"/>
      <c r="F83" s="10">
        <v>6018</v>
      </c>
      <c r="G83" s="10">
        <v>32</v>
      </c>
      <c r="H83" s="10">
        <f t="shared" si="1"/>
        <v>6050</v>
      </c>
      <c r="I83" s="9"/>
      <c r="J83" s="4" t="s">
        <v>205</v>
      </c>
      <c r="K83" s="4"/>
      <c r="L83" s="4"/>
      <c r="M83" s="4"/>
    </row>
    <row r="84" spans="1:13" ht="19.899999999999999" customHeight="1" x14ac:dyDescent="0.25">
      <c r="A84" s="4">
        <v>10</v>
      </c>
      <c r="B84" s="11" t="s">
        <v>92</v>
      </c>
      <c r="C84" s="7"/>
      <c r="D84" s="23">
        <v>43.49</v>
      </c>
      <c r="E84" s="9"/>
      <c r="F84" s="10">
        <v>4690</v>
      </c>
      <c r="G84" s="10">
        <v>11</v>
      </c>
      <c r="H84" s="10">
        <f t="shared" si="1"/>
        <v>4701</v>
      </c>
      <c r="I84" s="9"/>
      <c r="J84" s="4" t="s">
        <v>205</v>
      </c>
      <c r="K84" s="4"/>
      <c r="L84" s="4"/>
      <c r="M84" s="4"/>
    </row>
    <row r="85" spans="1:13" ht="19.899999999999999" customHeight="1" x14ac:dyDescent="0.25">
      <c r="A85" s="4">
        <v>11</v>
      </c>
      <c r="B85" s="11" t="s">
        <v>93</v>
      </c>
      <c r="C85" s="7"/>
      <c r="D85" s="23">
        <v>27.93</v>
      </c>
      <c r="E85" s="9"/>
      <c r="F85" s="10">
        <v>3365</v>
      </c>
      <c r="G85" s="10">
        <v>7</v>
      </c>
      <c r="H85" s="10">
        <f t="shared" si="1"/>
        <v>3372</v>
      </c>
      <c r="I85" s="9"/>
      <c r="J85" s="4"/>
      <c r="K85" s="4"/>
      <c r="L85" s="4"/>
      <c r="M85" s="4"/>
    </row>
    <row r="86" spans="1:13" ht="19.899999999999999" customHeight="1" x14ac:dyDescent="0.25">
      <c r="A86" s="4">
        <v>12</v>
      </c>
      <c r="B86" s="11" t="s">
        <v>94</v>
      </c>
      <c r="C86" s="7"/>
      <c r="D86" s="23">
        <v>31.13</v>
      </c>
      <c r="E86" s="9"/>
      <c r="F86" s="10">
        <v>6582</v>
      </c>
      <c r="G86" s="10">
        <v>11</v>
      </c>
      <c r="H86" s="10">
        <f t="shared" si="1"/>
        <v>6593</v>
      </c>
      <c r="I86" s="9"/>
      <c r="J86" s="4" t="s">
        <v>205</v>
      </c>
      <c r="K86" s="4"/>
      <c r="L86" s="4"/>
      <c r="M86" s="4"/>
    </row>
    <row r="87" spans="1:13" ht="19.899999999999999" customHeight="1" x14ac:dyDescent="0.25">
      <c r="A87" s="4">
        <v>13</v>
      </c>
      <c r="B87" s="11" t="s">
        <v>95</v>
      </c>
      <c r="C87" s="7"/>
      <c r="D87" s="23">
        <v>14.61</v>
      </c>
      <c r="E87" s="9"/>
      <c r="F87" s="10">
        <v>3575</v>
      </c>
      <c r="G87" s="10">
        <v>47</v>
      </c>
      <c r="H87" s="10">
        <f t="shared" si="1"/>
        <v>3622</v>
      </c>
      <c r="I87" s="9"/>
      <c r="J87" s="4" t="s">
        <v>205</v>
      </c>
      <c r="K87" s="4"/>
      <c r="L87" s="4"/>
      <c r="M87" s="4"/>
    </row>
    <row r="88" spans="1:13" ht="19.899999999999999" customHeight="1" x14ac:dyDescent="0.25">
      <c r="A88" s="4">
        <v>14</v>
      </c>
      <c r="B88" s="11" t="s">
        <v>96</v>
      </c>
      <c r="C88" s="7"/>
      <c r="D88" s="23">
        <v>12.9</v>
      </c>
      <c r="E88" s="9"/>
      <c r="F88" s="10">
        <v>2720</v>
      </c>
      <c r="G88" s="10">
        <v>11</v>
      </c>
      <c r="H88" s="10">
        <f t="shared" si="1"/>
        <v>2731</v>
      </c>
      <c r="I88" s="9"/>
      <c r="J88" s="4" t="s">
        <v>205</v>
      </c>
      <c r="K88" s="4"/>
      <c r="L88" s="4"/>
      <c r="M88" s="4"/>
    </row>
    <row r="89" spans="1:13" ht="19.899999999999999" customHeight="1" x14ac:dyDescent="0.25">
      <c r="A89" s="4">
        <v>15</v>
      </c>
      <c r="B89" s="11" t="s">
        <v>97</v>
      </c>
      <c r="C89" s="7"/>
      <c r="D89" s="23">
        <v>20.74</v>
      </c>
      <c r="E89" s="9"/>
      <c r="F89" s="10">
        <v>4451</v>
      </c>
      <c r="G89" s="10">
        <v>6</v>
      </c>
      <c r="H89" s="10">
        <f t="shared" si="1"/>
        <v>4457</v>
      </c>
      <c r="I89" s="9"/>
      <c r="J89" s="4" t="s">
        <v>205</v>
      </c>
      <c r="K89" s="4"/>
      <c r="L89" s="4"/>
      <c r="M89" s="4"/>
    </row>
    <row r="90" spans="1:13" ht="19.899999999999999" customHeight="1" x14ac:dyDescent="0.25">
      <c r="A90" s="4">
        <v>16</v>
      </c>
      <c r="B90" s="11" t="s">
        <v>98</v>
      </c>
      <c r="C90" s="7"/>
      <c r="D90" s="23">
        <v>55.94</v>
      </c>
      <c r="E90" s="9"/>
      <c r="F90" s="10">
        <v>5042</v>
      </c>
      <c r="G90" s="10">
        <v>12</v>
      </c>
      <c r="H90" s="10">
        <f t="shared" si="1"/>
        <v>5054</v>
      </c>
      <c r="I90" s="9"/>
      <c r="J90" s="4"/>
      <c r="K90" s="4"/>
      <c r="L90" s="4"/>
      <c r="M90" s="4"/>
    </row>
    <row r="91" spans="1:13" ht="19.899999999999999" customHeight="1" x14ac:dyDescent="0.25">
      <c r="A91" s="4">
        <v>17</v>
      </c>
      <c r="B91" s="11" t="s">
        <v>99</v>
      </c>
      <c r="C91" s="7"/>
      <c r="D91" s="23">
        <v>14.85</v>
      </c>
      <c r="E91" s="9"/>
      <c r="F91" s="10">
        <v>5834</v>
      </c>
      <c r="G91" s="10">
        <v>7</v>
      </c>
      <c r="H91" s="10">
        <f t="shared" si="1"/>
        <v>5841</v>
      </c>
      <c r="I91" s="9"/>
      <c r="J91" s="4" t="s">
        <v>205</v>
      </c>
      <c r="K91" s="4"/>
      <c r="L91" s="4"/>
      <c r="M91" s="4"/>
    </row>
    <row r="92" spans="1:13" ht="19.899999999999999" customHeight="1" x14ac:dyDescent="0.25">
      <c r="A92" s="4">
        <v>18</v>
      </c>
      <c r="B92" s="11" t="s">
        <v>100</v>
      </c>
      <c r="C92" s="7"/>
      <c r="D92" s="23">
        <v>22.02</v>
      </c>
      <c r="E92" s="9"/>
      <c r="F92" s="10">
        <v>3735</v>
      </c>
      <c r="G92" s="10">
        <v>23</v>
      </c>
      <c r="H92" s="10">
        <f t="shared" si="1"/>
        <v>3758</v>
      </c>
      <c r="I92" s="9"/>
      <c r="J92" s="4" t="s">
        <v>205</v>
      </c>
      <c r="K92" s="4"/>
      <c r="L92" s="4"/>
      <c r="M92" s="4"/>
    </row>
    <row r="93" spans="1:13" ht="19.899999999999999" customHeight="1" x14ac:dyDescent="0.25">
      <c r="A93" s="4">
        <v>19</v>
      </c>
      <c r="B93" s="11" t="s">
        <v>101</v>
      </c>
      <c r="C93" s="7"/>
      <c r="D93" s="23">
        <v>59.94</v>
      </c>
      <c r="E93" s="9"/>
      <c r="F93" s="10">
        <v>5091</v>
      </c>
      <c r="G93" s="10">
        <v>6</v>
      </c>
      <c r="H93" s="10">
        <f t="shared" si="1"/>
        <v>5097</v>
      </c>
      <c r="I93" s="9"/>
      <c r="J93" s="4" t="s">
        <v>205</v>
      </c>
      <c r="K93" s="4"/>
      <c r="L93" s="4"/>
      <c r="M93" s="4"/>
    </row>
    <row r="94" spans="1:13" ht="19.899999999999999" customHeight="1" x14ac:dyDescent="0.25">
      <c r="A94" s="4">
        <v>20</v>
      </c>
      <c r="B94" s="11" t="s">
        <v>102</v>
      </c>
      <c r="C94" s="7"/>
      <c r="D94" s="23">
        <v>19.25</v>
      </c>
      <c r="E94" s="9"/>
      <c r="F94" s="10">
        <v>4650</v>
      </c>
      <c r="G94" s="10">
        <v>11</v>
      </c>
      <c r="H94" s="10">
        <f t="shared" si="1"/>
        <v>4661</v>
      </c>
      <c r="I94" s="9"/>
      <c r="J94" s="4" t="s">
        <v>205</v>
      </c>
      <c r="K94" s="4"/>
      <c r="L94" s="4"/>
      <c r="M94" s="4"/>
    </row>
    <row r="95" spans="1:13" ht="19.899999999999999" customHeight="1" x14ac:dyDescent="0.25">
      <c r="A95" s="4">
        <v>21</v>
      </c>
      <c r="B95" s="11" t="s">
        <v>103</v>
      </c>
      <c r="C95" s="7"/>
      <c r="D95" s="23">
        <v>12.69</v>
      </c>
      <c r="E95" s="9"/>
      <c r="F95" s="10">
        <v>5545</v>
      </c>
      <c r="G95" s="10">
        <v>44</v>
      </c>
      <c r="H95" s="10">
        <f t="shared" si="1"/>
        <v>5589</v>
      </c>
      <c r="I95" s="9"/>
      <c r="J95" s="4" t="s">
        <v>205</v>
      </c>
      <c r="K95" s="4"/>
      <c r="L95" s="4"/>
      <c r="M95" s="4"/>
    </row>
    <row r="96" spans="1:13" ht="19.899999999999999" customHeight="1" x14ac:dyDescent="0.25">
      <c r="A96" s="4">
        <v>22</v>
      </c>
      <c r="B96" s="11" t="s">
        <v>104</v>
      </c>
      <c r="C96" s="7"/>
      <c r="D96" s="23">
        <v>13.53</v>
      </c>
      <c r="E96" s="9"/>
      <c r="F96" s="10">
        <v>4555</v>
      </c>
      <c r="G96" s="10">
        <v>11</v>
      </c>
      <c r="H96" s="10">
        <f t="shared" si="1"/>
        <v>4566</v>
      </c>
      <c r="I96" s="9"/>
      <c r="J96" s="4" t="s">
        <v>205</v>
      </c>
      <c r="K96" s="4"/>
      <c r="L96" s="4"/>
      <c r="M96" s="4"/>
    </row>
    <row r="97" spans="1:13" ht="19.899999999999999" customHeight="1" x14ac:dyDescent="0.25">
      <c r="A97" s="3" t="s">
        <v>105</v>
      </c>
      <c r="B97" s="12" t="s">
        <v>106</v>
      </c>
      <c r="C97" s="15"/>
      <c r="D97" s="22">
        <f>SUM(D98:D111)</f>
        <v>349.8</v>
      </c>
      <c r="E97" s="14"/>
      <c r="F97" s="13">
        <f>SUM(F98:F111)</f>
        <v>115974</v>
      </c>
      <c r="G97" s="13">
        <f>SUM(G98:G111)</f>
        <v>564</v>
      </c>
      <c r="H97" s="13">
        <f t="shared" si="1"/>
        <v>116538</v>
      </c>
      <c r="I97" s="14"/>
      <c r="J97" s="3"/>
      <c r="K97" s="3"/>
      <c r="L97" s="3"/>
      <c r="M97" s="3"/>
    </row>
    <row r="98" spans="1:13" ht="19.899999999999999" customHeight="1" x14ac:dyDescent="0.25">
      <c r="A98" s="4">
        <v>1</v>
      </c>
      <c r="B98" s="11" t="s">
        <v>107</v>
      </c>
      <c r="C98" s="7"/>
      <c r="D98" s="23">
        <v>15.68</v>
      </c>
      <c r="E98" s="9"/>
      <c r="F98" s="10">
        <v>14004</v>
      </c>
      <c r="G98" s="10">
        <v>135</v>
      </c>
      <c r="H98" s="10">
        <f t="shared" si="1"/>
        <v>14139</v>
      </c>
      <c r="I98" s="9"/>
      <c r="J98" s="4" t="s">
        <v>205</v>
      </c>
      <c r="K98" s="4"/>
      <c r="L98" s="4"/>
      <c r="M98" s="4"/>
    </row>
    <row r="99" spans="1:13" ht="19.899999999999999" customHeight="1" x14ac:dyDescent="0.25">
      <c r="A99" s="4">
        <v>2</v>
      </c>
      <c r="B99" s="11" t="s">
        <v>108</v>
      </c>
      <c r="C99" s="7"/>
      <c r="D99" s="23">
        <v>18.64</v>
      </c>
      <c r="E99" s="9"/>
      <c r="F99" s="10">
        <v>11086</v>
      </c>
      <c r="G99" s="10">
        <v>111</v>
      </c>
      <c r="H99" s="10">
        <f t="shared" si="1"/>
        <v>11197</v>
      </c>
      <c r="I99" s="9"/>
      <c r="J99" s="4" t="s">
        <v>205</v>
      </c>
      <c r="K99" s="4"/>
      <c r="L99" s="4"/>
      <c r="M99" s="4"/>
    </row>
    <row r="100" spans="1:13" ht="19.899999999999999" customHeight="1" x14ac:dyDescent="0.25">
      <c r="A100" s="4">
        <v>3</v>
      </c>
      <c r="B100" s="11" t="s">
        <v>109</v>
      </c>
      <c r="C100" s="7"/>
      <c r="D100" s="23">
        <v>16.93</v>
      </c>
      <c r="E100" s="9"/>
      <c r="F100" s="10">
        <v>10750</v>
      </c>
      <c r="G100" s="10">
        <v>48</v>
      </c>
      <c r="H100" s="10">
        <f t="shared" si="1"/>
        <v>10798</v>
      </c>
      <c r="I100" s="9"/>
      <c r="J100" s="4" t="s">
        <v>205</v>
      </c>
      <c r="K100" s="4"/>
      <c r="L100" s="4"/>
      <c r="M100" s="4"/>
    </row>
    <row r="101" spans="1:13" ht="19.899999999999999" customHeight="1" x14ac:dyDescent="0.25">
      <c r="A101" s="4">
        <v>4</v>
      </c>
      <c r="B101" s="11" t="s">
        <v>110</v>
      </c>
      <c r="C101" s="7"/>
      <c r="D101" s="23">
        <v>35.64</v>
      </c>
      <c r="E101" s="9"/>
      <c r="F101" s="10">
        <v>10190</v>
      </c>
      <c r="G101" s="10">
        <v>17</v>
      </c>
      <c r="H101" s="10">
        <f t="shared" si="1"/>
        <v>10207</v>
      </c>
      <c r="I101" s="9"/>
      <c r="J101" s="4" t="s">
        <v>205</v>
      </c>
      <c r="K101" s="4"/>
      <c r="L101" s="4"/>
      <c r="M101" s="4"/>
    </row>
    <row r="102" spans="1:13" ht="19.899999999999999" customHeight="1" x14ac:dyDescent="0.25">
      <c r="A102" s="4">
        <v>5</v>
      </c>
      <c r="B102" s="11" t="s">
        <v>111</v>
      </c>
      <c r="C102" s="7"/>
      <c r="D102" s="23">
        <v>8.98</v>
      </c>
      <c r="E102" s="9"/>
      <c r="F102" s="10">
        <v>3101</v>
      </c>
      <c r="G102" s="10">
        <v>18</v>
      </c>
      <c r="H102" s="10">
        <f t="shared" si="1"/>
        <v>3119</v>
      </c>
      <c r="I102" s="9"/>
      <c r="J102" s="4" t="s">
        <v>205</v>
      </c>
      <c r="K102" s="4"/>
      <c r="L102" s="4"/>
      <c r="M102" s="4"/>
    </row>
    <row r="103" spans="1:13" ht="19.899999999999999" customHeight="1" x14ac:dyDescent="0.25">
      <c r="A103" s="4">
        <v>6</v>
      </c>
      <c r="B103" s="11" t="s">
        <v>112</v>
      </c>
      <c r="C103" s="7"/>
      <c r="D103" s="23">
        <v>16.37</v>
      </c>
      <c r="E103" s="9"/>
      <c r="F103" s="10">
        <v>4023</v>
      </c>
      <c r="G103" s="10">
        <v>17</v>
      </c>
      <c r="H103" s="10">
        <f t="shared" si="1"/>
        <v>4040</v>
      </c>
      <c r="I103" s="9"/>
      <c r="J103" s="4" t="s">
        <v>205</v>
      </c>
      <c r="K103" s="4"/>
      <c r="L103" s="4"/>
      <c r="M103" s="4"/>
    </row>
    <row r="104" spans="1:13" ht="19.899999999999999" customHeight="1" x14ac:dyDescent="0.25">
      <c r="A104" s="4">
        <v>7</v>
      </c>
      <c r="B104" s="11" t="s">
        <v>113</v>
      </c>
      <c r="C104" s="7"/>
      <c r="D104" s="23">
        <v>22.77</v>
      </c>
      <c r="E104" s="9"/>
      <c r="F104" s="10">
        <v>6818</v>
      </c>
      <c r="G104" s="10">
        <v>3</v>
      </c>
      <c r="H104" s="10">
        <f t="shared" si="1"/>
        <v>6821</v>
      </c>
      <c r="I104" s="9"/>
      <c r="J104" s="4" t="s">
        <v>205</v>
      </c>
      <c r="K104" s="4"/>
      <c r="L104" s="4"/>
      <c r="M104" s="4"/>
    </row>
    <row r="105" spans="1:13" ht="19.899999999999999" customHeight="1" x14ac:dyDescent="0.25">
      <c r="A105" s="4">
        <v>8</v>
      </c>
      <c r="B105" s="11" t="s">
        <v>114</v>
      </c>
      <c r="C105" s="7"/>
      <c r="D105" s="23">
        <v>15.85</v>
      </c>
      <c r="E105" s="9"/>
      <c r="F105" s="10">
        <v>3656</v>
      </c>
      <c r="G105" s="10">
        <v>13</v>
      </c>
      <c r="H105" s="10">
        <f t="shared" si="1"/>
        <v>3669</v>
      </c>
      <c r="I105" s="9"/>
      <c r="J105" s="4" t="s">
        <v>205</v>
      </c>
      <c r="K105" s="4"/>
      <c r="L105" s="4"/>
      <c r="M105" s="4"/>
    </row>
    <row r="106" spans="1:13" ht="19.899999999999999" customHeight="1" x14ac:dyDescent="0.25">
      <c r="A106" s="4">
        <v>9</v>
      </c>
      <c r="B106" s="11" t="s">
        <v>115</v>
      </c>
      <c r="C106" s="7"/>
      <c r="D106" s="23">
        <v>25.47</v>
      </c>
      <c r="E106" s="9"/>
      <c r="F106" s="10">
        <v>10269</v>
      </c>
      <c r="G106" s="10">
        <v>44</v>
      </c>
      <c r="H106" s="10">
        <f t="shared" si="1"/>
        <v>10313</v>
      </c>
      <c r="I106" s="9"/>
      <c r="J106" s="4" t="s">
        <v>205</v>
      </c>
      <c r="K106" s="4"/>
      <c r="L106" s="4"/>
      <c r="M106" s="4"/>
    </row>
    <row r="107" spans="1:13" ht="19.899999999999999" customHeight="1" x14ac:dyDescent="0.25">
      <c r="A107" s="4">
        <v>10</v>
      </c>
      <c r="B107" s="11" t="s">
        <v>116</v>
      </c>
      <c r="C107" s="7"/>
      <c r="D107" s="23">
        <v>18.36</v>
      </c>
      <c r="E107" s="9"/>
      <c r="F107" s="10">
        <v>10273</v>
      </c>
      <c r="G107" s="10">
        <v>48</v>
      </c>
      <c r="H107" s="10">
        <f t="shared" si="1"/>
        <v>10321</v>
      </c>
      <c r="I107" s="9"/>
      <c r="J107" s="4" t="s">
        <v>205</v>
      </c>
      <c r="K107" s="4"/>
      <c r="L107" s="4"/>
      <c r="M107" s="4"/>
    </row>
    <row r="108" spans="1:13" ht="19.899999999999999" customHeight="1" x14ac:dyDescent="0.25">
      <c r="A108" s="4">
        <v>11</v>
      </c>
      <c r="B108" s="11" t="s">
        <v>117</v>
      </c>
      <c r="C108" s="7"/>
      <c r="D108" s="23">
        <v>35.61</v>
      </c>
      <c r="E108" s="9"/>
      <c r="F108" s="10">
        <v>8355</v>
      </c>
      <c r="G108" s="10">
        <v>24</v>
      </c>
      <c r="H108" s="10">
        <f t="shared" si="1"/>
        <v>8379</v>
      </c>
      <c r="I108" s="9"/>
      <c r="J108" s="4" t="s">
        <v>205</v>
      </c>
      <c r="K108" s="4"/>
      <c r="L108" s="4"/>
      <c r="M108" s="4"/>
    </row>
    <row r="109" spans="1:13" ht="19.899999999999999" customHeight="1" x14ac:dyDescent="0.25">
      <c r="A109" s="4">
        <v>12</v>
      </c>
      <c r="B109" s="11" t="s">
        <v>118</v>
      </c>
      <c r="C109" s="7"/>
      <c r="D109" s="23">
        <v>42.43</v>
      </c>
      <c r="E109" s="9"/>
      <c r="F109" s="10">
        <v>8350</v>
      </c>
      <c r="G109" s="10">
        <v>21</v>
      </c>
      <c r="H109" s="10">
        <f t="shared" si="1"/>
        <v>8371</v>
      </c>
      <c r="I109" s="9"/>
      <c r="J109" s="4" t="s">
        <v>205</v>
      </c>
      <c r="K109" s="4"/>
      <c r="L109" s="4"/>
      <c r="M109" s="4"/>
    </row>
    <row r="110" spans="1:13" ht="19.899999999999999" customHeight="1" x14ac:dyDescent="0.25">
      <c r="A110" s="4">
        <v>13</v>
      </c>
      <c r="B110" s="11" t="s">
        <v>119</v>
      </c>
      <c r="C110" s="7"/>
      <c r="D110" s="23">
        <v>47.06</v>
      </c>
      <c r="E110" s="9"/>
      <c r="F110" s="10">
        <v>7708</v>
      </c>
      <c r="G110" s="10">
        <v>52</v>
      </c>
      <c r="H110" s="10">
        <f t="shared" si="1"/>
        <v>7760</v>
      </c>
      <c r="I110" s="9"/>
      <c r="J110" s="4" t="s">
        <v>205</v>
      </c>
      <c r="K110" s="4"/>
      <c r="L110" s="4"/>
      <c r="M110" s="4"/>
    </row>
    <row r="111" spans="1:13" ht="19.899999999999999" customHeight="1" x14ac:dyDescent="0.25">
      <c r="A111" s="4">
        <v>14</v>
      </c>
      <c r="B111" s="11" t="s">
        <v>120</v>
      </c>
      <c r="C111" s="7"/>
      <c r="D111" s="23">
        <v>30.01</v>
      </c>
      <c r="E111" s="9"/>
      <c r="F111" s="10">
        <v>7391</v>
      </c>
      <c r="G111" s="10">
        <v>13</v>
      </c>
      <c r="H111" s="10">
        <f t="shared" si="1"/>
        <v>7404</v>
      </c>
      <c r="I111" s="9"/>
      <c r="J111" s="4" t="s">
        <v>205</v>
      </c>
      <c r="K111" s="4"/>
      <c r="L111" s="4"/>
      <c r="M111" s="4"/>
    </row>
    <row r="112" spans="1:13" ht="19.899999999999999" customHeight="1" x14ac:dyDescent="0.25">
      <c r="A112" s="3" t="s">
        <v>138</v>
      </c>
      <c r="B112" s="12" t="s">
        <v>122</v>
      </c>
      <c r="C112" s="15"/>
      <c r="D112" s="22">
        <f>SUM(D113:D126)</f>
        <v>431.72999999999996</v>
      </c>
      <c r="E112" s="14"/>
      <c r="F112" s="13">
        <f>SUM(F113:F126)</f>
        <v>104221</v>
      </c>
      <c r="G112" s="13">
        <f>SUM(G113:G126)</f>
        <v>630</v>
      </c>
      <c r="H112" s="13">
        <f t="shared" si="1"/>
        <v>104851</v>
      </c>
      <c r="I112" s="14"/>
      <c r="J112" s="3"/>
      <c r="K112" s="3"/>
      <c r="L112" s="3"/>
      <c r="M112" s="3"/>
    </row>
    <row r="113" spans="1:13" ht="19.899999999999999" customHeight="1" x14ac:dyDescent="0.25">
      <c r="A113" s="4">
        <v>1</v>
      </c>
      <c r="B113" s="11" t="s">
        <v>123</v>
      </c>
      <c r="C113" s="7"/>
      <c r="D113" s="23">
        <v>10.210000000000001</v>
      </c>
      <c r="E113" s="9"/>
      <c r="F113" s="10">
        <v>3946</v>
      </c>
      <c r="G113" s="10">
        <v>25</v>
      </c>
      <c r="H113" s="10">
        <f t="shared" si="1"/>
        <v>3971</v>
      </c>
      <c r="I113" s="9"/>
      <c r="J113" s="4" t="s">
        <v>205</v>
      </c>
      <c r="K113" s="4"/>
      <c r="L113" s="4"/>
      <c r="M113" s="4"/>
    </row>
    <row r="114" spans="1:13" ht="19.899999999999999" customHeight="1" x14ac:dyDescent="0.25">
      <c r="A114" s="4">
        <v>2</v>
      </c>
      <c r="B114" s="11" t="s">
        <v>124</v>
      </c>
      <c r="C114" s="7"/>
      <c r="D114" s="23">
        <v>27.03</v>
      </c>
      <c r="E114" s="9"/>
      <c r="F114" s="10">
        <v>10052</v>
      </c>
      <c r="G114" s="10">
        <v>33</v>
      </c>
      <c r="H114" s="10">
        <f t="shared" si="1"/>
        <v>10085</v>
      </c>
      <c r="I114" s="9"/>
      <c r="J114" s="4" t="s">
        <v>205</v>
      </c>
      <c r="K114" s="4"/>
      <c r="L114" s="4"/>
      <c r="M114" s="4"/>
    </row>
    <row r="115" spans="1:13" ht="19.899999999999999" customHeight="1" x14ac:dyDescent="0.25">
      <c r="A115" s="4">
        <v>3</v>
      </c>
      <c r="B115" s="11" t="s">
        <v>125</v>
      </c>
      <c r="C115" s="7"/>
      <c r="D115" s="23">
        <v>40.54</v>
      </c>
      <c r="E115" s="9"/>
      <c r="F115" s="10">
        <v>4025</v>
      </c>
      <c r="G115" s="10">
        <v>3</v>
      </c>
      <c r="H115" s="10">
        <f t="shared" si="1"/>
        <v>4028</v>
      </c>
      <c r="I115" s="9"/>
      <c r="J115" s="4" t="s">
        <v>205</v>
      </c>
      <c r="K115" s="4"/>
      <c r="L115" s="4"/>
      <c r="M115" s="4"/>
    </row>
    <row r="116" spans="1:13" ht="19.899999999999999" customHeight="1" x14ac:dyDescent="0.25">
      <c r="A116" s="4">
        <v>4</v>
      </c>
      <c r="B116" s="11" t="s">
        <v>126</v>
      </c>
      <c r="C116" s="7"/>
      <c r="D116" s="23">
        <v>12.44</v>
      </c>
      <c r="E116" s="9"/>
      <c r="F116" s="10">
        <v>3154</v>
      </c>
      <c r="G116" s="10">
        <v>15</v>
      </c>
      <c r="H116" s="10">
        <f t="shared" si="1"/>
        <v>3169</v>
      </c>
      <c r="I116" s="9"/>
      <c r="J116" s="4" t="s">
        <v>205</v>
      </c>
      <c r="K116" s="4"/>
      <c r="L116" s="4"/>
      <c r="M116" s="4"/>
    </row>
    <row r="117" spans="1:13" ht="19.899999999999999" customHeight="1" x14ac:dyDescent="0.25">
      <c r="A117" s="4">
        <v>5</v>
      </c>
      <c r="B117" s="11" t="s">
        <v>127</v>
      </c>
      <c r="C117" s="7"/>
      <c r="D117" s="23">
        <v>13.39</v>
      </c>
      <c r="E117" s="9"/>
      <c r="F117" s="10">
        <v>14189</v>
      </c>
      <c r="G117" s="10">
        <v>217</v>
      </c>
      <c r="H117" s="10">
        <f t="shared" si="1"/>
        <v>14406</v>
      </c>
      <c r="I117" s="9"/>
      <c r="J117" s="4" t="s">
        <v>205</v>
      </c>
      <c r="K117" s="4"/>
      <c r="L117" s="4"/>
      <c r="M117" s="4"/>
    </row>
    <row r="118" spans="1:13" ht="19.899999999999999" customHeight="1" x14ac:dyDescent="0.25">
      <c r="A118" s="4">
        <v>6</v>
      </c>
      <c r="B118" s="11" t="s">
        <v>128</v>
      </c>
      <c r="C118" s="7"/>
      <c r="D118" s="23">
        <v>11.9</v>
      </c>
      <c r="E118" s="9"/>
      <c r="F118" s="10">
        <v>5257</v>
      </c>
      <c r="G118" s="10">
        <v>36</v>
      </c>
      <c r="H118" s="10">
        <f t="shared" si="1"/>
        <v>5293</v>
      </c>
      <c r="I118" s="9"/>
      <c r="J118" s="4" t="s">
        <v>205</v>
      </c>
      <c r="K118" s="4"/>
      <c r="L118" s="4"/>
      <c r="M118" s="4"/>
    </row>
    <row r="119" spans="1:13" ht="19.899999999999999" customHeight="1" x14ac:dyDescent="0.25">
      <c r="A119" s="4">
        <v>7</v>
      </c>
      <c r="B119" s="11" t="s">
        <v>129</v>
      </c>
      <c r="C119" s="7"/>
      <c r="D119" s="23">
        <v>55.82</v>
      </c>
      <c r="E119" s="9"/>
      <c r="F119" s="10">
        <v>7235</v>
      </c>
      <c r="G119" s="10">
        <v>7</v>
      </c>
      <c r="H119" s="10">
        <f t="shared" si="1"/>
        <v>7242</v>
      </c>
      <c r="I119" s="9"/>
      <c r="J119" s="4" t="s">
        <v>205</v>
      </c>
      <c r="K119" s="4"/>
      <c r="L119" s="4"/>
      <c r="M119" s="4"/>
    </row>
    <row r="120" spans="1:13" ht="19.899999999999999" customHeight="1" x14ac:dyDescent="0.25">
      <c r="A120" s="4">
        <v>8</v>
      </c>
      <c r="B120" s="11" t="s">
        <v>130</v>
      </c>
      <c r="C120" s="7"/>
      <c r="D120" s="23">
        <v>30.15</v>
      </c>
      <c r="E120" s="9"/>
      <c r="F120" s="10">
        <v>7839</v>
      </c>
      <c r="G120" s="10">
        <v>55</v>
      </c>
      <c r="H120" s="10">
        <f t="shared" si="1"/>
        <v>7894</v>
      </c>
      <c r="I120" s="9"/>
      <c r="J120" s="4" t="s">
        <v>205</v>
      </c>
      <c r="K120" s="4"/>
      <c r="L120" s="4"/>
      <c r="M120" s="4"/>
    </row>
    <row r="121" spans="1:13" ht="19.899999999999999" customHeight="1" x14ac:dyDescent="0.25">
      <c r="A121" s="4">
        <v>9</v>
      </c>
      <c r="B121" s="11" t="s">
        <v>131</v>
      </c>
      <c r="C121" s="7"/>
      <c r="D121" s="23">
        <v>18.22</v>
      </c>
      <c r="E121" s="9"/>
      <c r="F121" s="10">
        <v>7326</v>
      </c>
      <c r="G121" s="10">
        <v>16</v>
      </c>
      <c r="H121" s="10">
        <f t="shared" si="1"/>
        <v>7342</v>
      </c>
      <c r="I121" s="9"/>
      <c r="J121" s="4" t="s">
        <v>205</v>
      </c>
      <c r="K121" s="4"/>
      <c r="L121" s="4"/>
      <c r="M121" s="4"/>
    </row>
    <row r="122" spans="1:13" ht="19.899999999999999" customHeight="1" x14ac:dyDescent="0.25">
      <c r="A122" s="4">
        <v>10</v>
      </c>
      <c r="B122" s="11" t="s">
        <v>132</v>
      </c>
      <c r="C122" s="7"/>
      <c r="D122" s="23">
        <v>24.48</v>
      </c>
      <c r="E122" s="9"/>
      <c r="F122" s="10">
        <v>12178</v>
      </c>
      <c r="G122" s="10">
        <v>31</v>
      </c>
      <c r="H122" s="10">
        <f t="shared" si="1"/>
        <v>12209</v>
      </c>
      <c r="I122" s="9"/>
      <c r="J122" s="4" t="s">
        <v>205</v>
      </c>
      <c r="K122" s="4"/>
      <c r="L122" s="4"/>
      <c r="M122" s="4"/>
    </row>
    <row r="123" spans="1:13" ht="19.899999999999999" customHeight="1" x14ac:dyDescent="0.25">
      <c r="A123" s="4">
        <v>11</v>
      </c>
      <c r="B123" s="11" t="s">
        <v>133</v>
      </c>
      <c r="C123" s="7"/>
      <c r="D123" s="23">
        <v>14.32</v>
      </c>
      <c r="E123" s="9"/>
      <c r="F123" s="10">
        <v>3540</v>
      </c>
      <c r="G123" s="10">
        <v>60</v>
      </c>
      <c r="H123" s="10">
        <f t="shared" si="1"/>
        <v>3600</v>
      </c>
      <c r="I123" s="9"/>
      <c r="J123" s="4" t="s">
        <v>205</v>
      </c>
      <c r="K123" s="4"/>
      <c r="L123" s="4"/>
      <c r="M123" s="4"/>
    </row>
    <row r="124" spans="1:13" ht="19.899999999999999" customHeight="1" x14ac:dyDescent="0.25">
      <c r="A124" s="4">
        <v>12</v>
      </c>
      <c r="B124" s="11" t="s">
        <v>134</v>
      </c>
      <c r="C124" s="7"/>
      <c r="D124" s="23">
        <v>44.31</v>
      </c>
      <c r="E124" s="9"/>
      <c r="F124" s="10">
        <v>7119</v>
      </c>
      <c r="G124" s="10">
        <v>118</v>
      </c>
      <c r="H124" s="10">
        <f t="shared" si="1"/>
        <v>7237</v>
      </c>
      <c r="I124" s="9"/>
      <c r="J124" s="4" t="s">
        <v>205</v>
      </c>
      <c r="K124" s="4"/>
      <c r="L124" s="4"/>
      <c r="M124" s="4"/>
    </row>
    <row r="125" spans="1:13" ht="19.899999999999999" customHeight="1" x14ac:dyDescent="0.25">
      <c r="A125" s="4">
        <v>13</v>
      </c>
      <c r="B125" s="11" t="s">
        <v>135</v>
      </c>
      <c r="C125" s="7"/>
      <c r="D125" s="23">
        <v>66.09</v>
      </c>
      <c r="E125" s="9"/>
      <c r="F125" s="10">
        <v>12029</v>
      </c>
      <c r="G125" s="10">
        <v>12</v>
      </c>
      <c r="H125" s="10">
        <f t="shared" si="1"/>
        <v>12041</v>
      </c>
      <c r="I125" s="9"/>
      <c r="J125" s="4" t="s">
        <v>205</v>
      </c>
      <c r="K125" s="4"/>
      <c r="L125" s="4"/>
      <c r="M125" s="4"/>
    </row>
    <row r="126" spans="1:13" ht="19.899999999999999" customHeight="1" x14ac:dyDescent="0.25">
      <c r="A126" s="4">
        <v>14</v>
      </c>
      <c r="B126" s="11" t="s">
        <v>136</v>
      </c>
      <c r="C126" s="7"/>
      <c r="D126" s="23">
        <v>62.83</v>
      </c>
      <c r="E126" s="9"/>
      <c r="F126" s="10">
        <v>6332</v>
      </c>
      <c r="G126" s="10">
        <v>2</v>
      </c>
      <c r="H126" s="10">
        <f t="shared" si="1"/>
        <v>6334</v>
      </c>
      <c r="I126" s="9"/>
      <c r="J126" s="4" t="s">
        <v>205</v>
      </c>
      <c r="K126" s="4"/>
      <c r="L126" s="4"/>
      <c r="M126" s="4"/>
    </row>
    <row r="127" spans="1:13" ht="19.899999999999999" customHeight="1" x14ac:dyDescent="0.25">
      <c r="A127" s="3" t="s">
        <v>121</v>
      </c>
      <c r="B127" s="12" t="s">
        <v>139</v>
      </c>
      <c r="C127" s="15"/>
      <c r="D127" s="22">
        <f>SUM(D128:D142)</f>
        <v>838.3900000000001</v>
      </c>
      <c r="E127" s="14"/>
      <c r="F127" s="13">
        <f>SUM(F128:F142)</f>
        <v>79202</v>
      </c>
      <c r="G127" s="13">
        <f>SUM(G128:G142)</f>
        <v>425</v>
      </c>
      <c r="H127" s="13">
        <f t="shared" si="1"/>
        <v>79627</v>
      </c>
      <c r="I127" s="14"/>
      <c r="J127" s="4" t="s">
        <v>205</v>
      </c>
      <c r="K127" s="3"/>
      <c r="L127" s="3"/>
      <c r="M127" s="3"/>
    </row>
    <row r="128" spans="1:13" ht="19.899999999999999" customHeight="1" x14ac:dyDescent="0.25">
      <c r="A128" s="4">
        <v>1</v>
      </c>
      <c r="B128" s="11" t="s">
        <v>140</v>
      </c>
      <c r="C128" s="15"/>
      <c r="D128" s="23">
        <v>10.53</v>
      </c>
      <c r="E128" s="14"/>
      <c r="F128" s="10">
        <v>4088</v>
      </c>
      <c r="G128" s="10">
        <v>83</v>
      </c>
      <c r="H128" s="10">
        <f t="shared" si="1"/>
        <v>4171</v>
      </c>
      <c r="I128" s="14"/>
      <c r="J128" s="4" t="s">
        <v>205</v>
      </c>
      <c r="K128" s="3"/>
      <c r="L128" s="3"/>
      <c r="M128" s="3"/>
    </row>
    <row r="129" spans="1:16" ht="19.899999999999999" customHeight="1" x14ac:dyDescent="0.25">
      <c r="A129" s="4">
        <v>2</v>
      </c>
      <c r="B129" s="11" t="s">
        <v>141</v>
      </c>
      <c r="C129" s="15"/>
      <c r="D129" s="23">
        <v>29</v>
      </c>
      <c r="E129" s="14"/>
      <c r="F129" s="10">
        <v>6605</v>
      </c>
      <c r="G129" s="10">
        <v>30</v>
      </c>
      <c r="H129" s="10">
        <f t="shared" si="1"/>
        <v>6635</v>
      </c>
      <c r="I129" s="14"/>
      <c r="J129" s="4" t="s">
        <v>205</v>
      </c>
      <c r="K129" s="3"/>
      <c r="L129" s="3"/>
      <c r="M129" s="3"/>
    </row>
    <row r="130" spans="1:16" ht="19.899999999999999" customHeight="1" x14ac:dyDescent="0.25">
      <c r="A130" s="4">
        <v>3</v>
      </c>
      <c r="B130" s="11" t="s">
        <v>142</v>
      </c>
      <c r="C130" s="15"/>
      <c r="D130" s="23">
        <v>33.58</v>
      </c>
      <c r="E130" s="14"/>
      <c r="F130" s="10">
        <v>3187</v>
      </c>
      <c r="G130" s="10">
        <v>6</v>
      </c>
      <c r="H130" s="10">
        <f t="shared" si="1"/>
        <v>3193</v>
      </c>
      <c r="I130" s="14"/>
      <c r="J130" s="4" t="s">
        <v>205</v>
      </c>
      <c r="K130" s="3"/>
      <c r="L130" s="3"/>
      <c r="M130" s="3"/>
    </row>
    <row r="131" spans="1:16" ht="19.899999999999999" customHeight="1" x14ac:dyDescent="0.25">
      <c r="A131" s="4">
        <v>4</v>
      </c>
      <c r="B131" s="11" t="s">
        <v>143</v>
      </c>
      <c r="C131" s="15"/>
      <c r="D131" s="23">
        <v>55.46</v>
      </c>
      <c r="E131" s="14"/>
      <c r="F131" s="10">
        <v>7694</v>
      </c>
      <c r="G131" s="10">
        <v>8</v>
      </c>
      <c r="H131" s="10">
        <f t="shared" si="1"/>
        <v>7702</v>
      </c>
      <c r="I131" s="14"/>
      <c r="J131" s="4" t="s">
        <v>205</v>
      </c>
      <c r="K131" s="3"/>
      <c r="L131" s="3"/>
      <c r="M131" s="3"/>
    </row>
    <row r="132" spans="1:16" ht="19.899999999999999" customHeight="1" x14ac:dyDescent="0.25">
      <c r="A132" s="4">
        <v>5</v>
      </c>
      <c r="B132" s="11" t="s">
        <v>144</v>
      </c>
      <c r="C132" s="15"/>
      <c r="D132" s="23">
        <v>37.97</v>
      </c>
      <c r="E132" s="14"/>
      <c r="F132" s="10">
        <v>8993</v>
      </c>
      <c r="G132" s="10">
        <v>83</v>
      </c>
      <c r="H132" s="10">
        <f t="shared" si="1"/>
        <v>9076</v>
      </c>
      <c r="I132" s="14"/>
      <c r="J132" s="4" t="s">
        <v>205</v>
      </c>
      <c r="K132" s="3"/>
      <c r="L132" s="3"/>
      <c r="M132" s="3"/>
    </row>
    <row r="133" spans="1:16" ht="19.899999999999999" customHeight="1" x14ac:dyDescent="0.25">
      <c r="A133" s="4">
        <v>6</v>
      </c>
      <c r="B133" s="11" t="s">
        <v>145</v>
      </c>
      <c r="C133" s="15"/>
      <c r="D133" s="23">
        <v>33.619999999999997</v>
      </c>
      <c r="E133" s="14"/>
      <c r="F133" s="10">
        <v>7740</v>
      </c>
      <c r="G133" s="10">
        <v>39</v>
      </c>
      <c r="H133" s="10">
        <f t="shared" si="1"/>
        <v>7779</v>
      </c>
      <c r="I133" s="14"/>
      <c r="J133" s="4" t="s">
        <v>205</v>
      </c>
      <c r="K133" s="3"/>
      <c r="L133" s="3"/>
      <c r="M133" s="3"/>
    </row>
    <row r="134" spans="1:16" ht="19.899999999999999" customHeight="1" x14ac:dyDescent="0.25">
      <c r="A134" s="4">
        <v>7</v>
      </c>
      <c r="B134" s="11" t="s">
        <v>146</v>
      </c>
      <c r="C134" s="15"/>
      <c r="D134" s="23">
        <v>73.47</v>
      </c>
      <c r="E134" s="14"/>
      <c r="F134" s="10">
        <v>5200</v>
      </c>
      <c r="G134" s="10">
        <v>10</v>
      </c>
      <c r="H134" s="10">
        <f t="shared" si="1"/>
        <v>5210</v>
      </c>
      <c r="I134" s="14"/>
      <c r="J134" s="4" t="s">
        <v>205</v>
      </c>
      <c r="K134" s="3"/>
      <c r="L134" s="3"/>
      <c r="M134" s="3"/>
    </row>
    <row r="135" spans="1:16" ht="19.899999999999999" customHeight="1" x14ac:dyDescent="0.25">
      <c r="A135" s="4">
        <v>8</v>
      </c>
      <c r="B135" s="11" t="s">
        <v>147</v>
      </c>
      <c r="C135" s="15"/>
      <c r="D135" s="23">
        <v>84.59</v>
      </c>
      <c r="E135" s="14"/>
      <c r="F135" s="10">
        <v>3282</v>
      </c>
      <c r="G135" s="10">
        <v>14</v>
      </c>
      <c r="H135" s="10">
        <f t="shared" si="1"/>
        <v>3296</v>
      </c>
      <c r="I135" s="14"/>
      <c r="J135" s="4" t="s">
        <v>205</v>
      </c>
      <c r="K135" s="3"/>
      <c r="L135" s="3"/>
      <c r="M135" s="3"/>
    </row>
    <row r="136" spans="1:16" ht="19.899999999999999" customHeight="1" x14ac:dyDescent="0.25">
      <c r="A136" s="4">
        <v>9</v>
      </c>
      <c r="B136" s="11" t="s">
        <v>148</v>
      </c>
      <c r="C136" s="15"/>
      <c r="D136" s="23">
        <v>55.63</v>
      </c>
      <c r="E136" s="14"/>
      <c r="F136" s="10">
        <v>5542</v>
      </c>
      <c r="G136" s="10">
        <v>17</v>
      </c>
      <c r="H136" s="10">
        <f t="shared" si="1"/>
        <v>5559</v>
      </c>
      <c r="I136" s="14"/>
      <c r="J136" s="4" t="s">
        <v>205</v>
      </c>
      <c r="K136" s="3"/>
      <c r="L136" s="3"/>
      <c r="M136" s="3"/>
    </row>
    <row r="137" spans="1:16" ht="19.899999999999999" customHeight="1" x14ac:dyDescent="0.25">
      <c r="A137" s="4">
        <v>10</v>
      </c>
      <c r="B137" s="11" t="s">
        <v>149</v>
      </c>
      <c r="C137" s="15"/>
      <c r="D137" s="23">
        <v>59.82</v>
      </c>
      <c r="E137" s="14"/>
      <c r="F137" s="10">
        <v>5035</v>
      </c>
      <c r="G137" s="10">
        <v>18</v>
      </c>
      <c r="H137" s="10">
        <f t="shared" si="1"/>
        <v>5053</v>
      </c>
      <c r="I137" s="14"/>
      <c r="J137" s="4" t="s">
        <v>205</v>
      </c>
      <c r="K137" s="3"/>
      <c r="L137" s="3"/>
      <c r="M137" s="3"/>
    </row>
    <row r="138" spans="1:16" ht="19.899999999999999" customHeight="1" x14ac:dyDescent="0.25">
      <c r="A138" s="4">
        <v>11</v>
      </c>
      <c r="B138" s="11" t="s">
        <v>150</v>
      </c>
      <c r="C138" s="15"/>
      <c r="D138" s="23">
        <v>96.79</v>
      </c>
      <c r="E138" s="14"/>
      <c r="F138" s="10">
        <v>3275</v>
      </c>
      <c r="G138" s="10">
        <v>11</v>
      </c>
      <c r="H138" s="10">
        <f t="shared" si="1"/>
        <v>3286</v>
      </c>
      <c r="I138" s="14"/>
      <c r="J138" s="4" t="s">
        <v>205</v>
      </c>
      <c r="K138" s="3"/>
      <c r="L138" s="3"/>
      <c r="M138" s="3"/>
    </row>
    <row r="139" spans="1:16" ht="19.899999999999999" customHeight="1" x14ac:dyDescent="0.25">
      <c r="A139" s="4">
        <v>12</v>
      </c>
      <c r="B139" s="11" t="s">
        <v>151</v>
      </c>
      <c r="C139" s="15"/>
      <c r="D139" s="23">
        <v>102.24</v>
      </c>
      <c r="E139" s="14"/>
      <c r="F139" s="10">
        <v>2999</v>
      </c>
      <c r="G139" s="10">
        <v>50</v>
      </c>
      <c r="H139" s="10">
        <f t="shared" si="1"/>
        <v>3049</v>
      </c>
      <c r="I139" s="14"/>
      <c r="J139" s="4" t="s">
        <v>205</v>
      </c>
      <c r="K139" s="3"/>
      <c r="L139" s="3"/>
      <c r="M139" s="3"/>
    </row>
    <row r="140" spans="1:16" ht="19.899999999999999" customHeight="1" x14ac:dyDescent="0.25">
      <c r="A140" s="4">
        <v>13</v>
      </c>
      <c r="B140" s="11" t="s">
        <v>152</v>
      </c>
      <c r="C140" s="15"/>
      <c r="D140" s="23">
        <v>43.84</v>
      </c>
      <c r="E140" s="14"/>
      <c r="F140" s="10">
        <v>2950</v>
      </c>
      <c r="G140" s="10">
        <v>11</v>
      </c>
      <c r="H140" s="10">
        <f t="shared" ref="H140:H191" si="2">F140+G140</f>
        <v>2961</v>
      </c>
      <c r="I140" s="14"/>
      <c r="J140" s="4" t="s">
        <v>205</v>
      </c>
      <c r="K140" s="3"/>
      <c r="L140" s="3"/>
      <c r="M140" s="3"/>
    </row>
    <row r="141" spans="1:16" ht="19.899999999999999" customHeight="1" x14ac:dyDescent="0.25">
      <c r="A141" s="4">
        <v>14</v>
      </c>
      <c r="B141" s="11" t="s">
        <v>153</v>
      </c>
      <c r="C141" s="15"/>
      <c r="D141" s="23">
        <v>45.71</v>
      </c>
      <c r="E141" s="14"/>
      <c r="F141" s="10">
        <v>9362</v>
      </c>
      <c r="G141" s="10">
        <v>37</v>
      </c>
      <c r="H141" s="10">
        <f t="shared" si="2"/>
        <v>9399</v>
      </c>
      <c r="I141" s="14"/>
      <c r="J141" s="4" t="s">
        <v>205</v>
      </c>
      <c r="K141" s="3"/>
      <c r="L141" s="3"/>
      <c r="M141" s="3"/>
    </row>
    <row r="142" spans="1:16" ht="19.899999999999999" customHeight="1" x14ac:dyDescent="0.25">
      <c r="A142" s="4">
        <v>15</v>
      </c>
      <c r="B142" s="11" t="s">
        <v>154</v>
      </c>
      <c r="C142" s="15"/>
      <c r="D142" s="23">
        <v>76.14</v>
      </c>
      <c r="E142" s="14"/>
      <c r="F142" s="10">
        <v>3250</v>
      </c>
      <c r="G142" s="10">
        <v>8</v>
      </c>
      <c r="H142" s="10">
        <f t="shared" si="2"/>
        <v>3258</v>
      </c>
      <c r="I142" s="14"/>
      <c r="J142" s="4" t="s">
        <v>205</v>
      </c>
      <c r="K142" s="3"/>
      <c r="L142" s="3"/>
      <c r="M142" s="3"/>
    </row>
    <row r="143" spans="1:16" ht="19.899999999999999" customHeight="1" x14ac:dyDescent="0.25">
      <c r="A143" s="3" t="s">
        <v>137</v>
      </c>
      <c r="B143" s="12" t="s">
        <v>155</v>
      </c>
      <c r="C143" s="15"/>
      <c r="D143" s="24">
        <f>SUM(D144:D170)</f>
        <v>569.03</v>
      </c>
      <c r="E143" s="14"/>
      <c r="F143" s="10">
        <f>SUM(F144:F170)</f>
        <v>200572</v>
      </c>
      <c r="G143" s="10">
        <f>SUM(G144:G170)</f>
        <v>1197</v>
      </c>
      <c r="H143" s="13">
        <f t="shared" si="2"/>
        <v>201769</v>
      </c>
      <c r="I143" s="14"/>
      <c r="J143" s="3"/>
      <c r="K143" s="3"/>
      <c r="L143" s="3"/>
      <c r="M143" s="3"/>
      <c r="O143" s="18"/>
      <c r="P143" s="18"/>
    </row>
    <row r="144" spans="1:16" ht="19.899999999999999" customHeight="1" x14ac:dyDescent="0.25">
      <c r="A144" s="4">
        <v>1</v>
      </c>
      <c r="B144" s="11" t="s">
        <v>156</v>
      </c>
      <c r="C144" s="15"/>
      <c r="D144" s="23">
        <v>14.52</v>
      </c>
      <c r="E144" s="14"/>
      <c r="F144" s="10">
        <v>17891</v>
      </c>
      <c r="G144" s="10">
        <v>244</v>
      </c>
      <c r="H144" s="10">
        <f t="shared" si="2"/>
        <v>18135</v>
      </c>
      <c r="I144" s="14"/>
      <c r="J144" s="3" t="s">
        <v>205</v>
      </c>
      <c r="K144" s="3"/>
      <c r="L144" s="3"/>
      <c r="M144" s="3"/>
    </row>
    <row r="145" spans="1:16" ht="19.899999999999999" customHeight="1" x14ac:dyDescent="0.25">
      <c r="A145" s="4">
        <v>2</v>
      </c>
      <c r="B145" s="11" t="s">
        <v>157</v>
      </c>
      <c r="C145" s="15"/>
      <c r="D145" s="23">
        <v>53.19</v>
      </c>
      <c r="E145" s="14"/>
      <c r="F145" s="10">
        <v>8297</v>
      </c>
      <c r="G145" s="10">
        <v>31</v>
      </c>
      <c r="H145" s="10">
        <f t="shared" si="2"/>
        <v>8328</v>
      </c>
      <c r="I145" s="14"/>
      <c r="J145" s="3" t="s">
        <v>205</v>
      </c>
      <c r="K145" s="3"/>
      <c r="L145" s="3"/>
      <c r="M145" s="3"/>
      <c r="O145" s="18"/>
      <c r="P145" s="18"/>
    </row>
    <row r="146" spans="1:16" ht="19.899999999999999" customHeight="1" x14ac:dyDescent="0.25">
      <c r="A146" s="4">
        <v>3</v>
      </c>
      <c r="B146" s="11" t="s">
        <v>158</v>
      </c>
      <c r="C146" s="15"/>
      <c r="D146" s="23">
        <v>14.62</v>
      </c>
      <c r="E146" s="14"/>
      <c r="F146" s="10">
        <v>6761</v>
      </c>
      <c r="G146" s="10">
        <v>70</v>
      </c>
      <c r="H146" s="10">
        <f t="shared" si="2"/>
        <v>6831</v>
      </c>
      <c r="I146" s="14"/>
      <c r="J146" s="3" t="s">
        <v>205</v>
      </c>
      <c r="K146" s="3"/>
      <c r="L146" s="3"/>
      <c r="M146" s="3"/>
    </row>
    <row r="147" spans="1:16" ht="19.899999999999999" customHeight="1" x14ac:dyDescent="0.25">
      <c r="A147" s="4">
        <v>4</v>
      </c>
      <c r="B147" s="11" t="s">
        <v>159</v>
      </c>
      <c r="C147" s="15"/>
      <c r="D147" s="23">
        <v>12.49</v>
      </c>
      <c r="E147" s="14"/>
      <c r="F147" s="10">
        <v>8975</v>
      </c>
      <c r="G147" s="10">
        <v>50</v>
      </c>
      <c r="H147" s="10">
        <f t="shared" si="2"/>
        <v>9025</v>
      </c>
      <c r="I147" s="14"/>
      <c r="J147" s="3" t="s">
        <v>205</v>
      </c>
      <c r="K147" s="3"/>
      <c r="L147" s="3"/>
      <c r="M147" s="3"/>
    </row>
    <row r="148" spans="1:16" ht="19.899999999999999" customHeight="1" x14ac:dyDescent="0.25">
      <c r="A148" s="4">
        <v>5</v>
      </c>
      <c r="B148" s="11" t="s">
        <v>160</v>
      </c>
      <c r="C148" s="15"/>
      <c r="D148" s="23">
        <v>8.77</v>
      </c>
      <c r="E148" s="14"/>
      <c r="F148" s="10">
        <v>7390</v>
      </c>
      <c r="G148" s="10">
        <v>50</v>
      </c>
      <c r="H148" s="10">
        <f t="shared" si="2"/>
        <v>7440</v>
      </c>
      <c r="I148" s="14"/>
      <c r="J148" s="3" t="s">
        <v>205</v>
      </c>
      <c r="K148" s="3"/>
      <c r="L148" s="3"/>
      <c r="M148" s="3"/>
    </row>
    <row r="149" spans="1:16" ht="19.899999999999999" customHeight="1" x14ac:dyDescent="0.25">
      <c r="A149" s="4">
        <v>6</v>
      </c>
      <c r="B149" s="11" t="s">
        <v>161</v>
      </c>
      <c r="C149" s="15"/>
      <c r="D149" s="23">
        <v>26.19</v>
      </c>
      <c r="E149" s="14"/>
      <c r="F149" s="10">
        <v>4676</v>
      </c>
      <c r="G149" s="10">
        <v>38</v>
      </c>
      <c r="H149" s="10">
        <f t="shared" si="2"/>
        <v>4714</v>
      </c>
      <c r="I149" s="14"/>
      <c r="J149" s="3" t="s">
        <v>205</v>
      </c>
      <c r="K149" s="3"/>
      <c r="L149" s="3"/>
      <c r="M149" s="3"/>
    </row>
    <row r="150" spans="1:16" ht="19.899999999999999" customHeight="1" x14ac:dyDescent="0.25">
      <c r="A150" s="4">
        <v>7</v>
      </c>
      <c r="B150" s="11" t="s">
        <v>162</v>
      </c>
      <c r="C150" s="15"/>
      <c r="D150" s="23">
        <v>15.82</v>
      </c>
      <c r="E150" s="14"/>
      <c r="F150" s="10">
        <v>7600</v>
      </c>
      <c r="G150" s="10">
        <v>42</v>
      </c>
      <c r="H150" s="10">
        <f t="shared" si="2"/>
        <v>7642</v>
      </c>
      <c r="I150" s="14"/>
      <c r="J150" s="3" t="s">
        <v>205</v>
      </c>
      <c r="K150" s="3"/>
      <c r="L150" s="3"/>
      <c r="M150" s="3"/>
    </row>
    <row r="151" spans="1:16" ht="19.899999999999999" customHeight="1" x14ac:dyDescent="0.25">
      <c r="A151" s="4">
        <v>8</v>
      </c>
      <c r="B151" s="11" t="s">
        <v>163</v>
      </c>
      <c r="C151" s="15"/>
      <c r="D151" s="23">
        <v>14.35</v>
      </c>
      <c r="E151" s="14"/>
      <c r="F151" s="10">
        <v>3262</v>
      </c>
      <c r="G151" s="10">
        <v>7</v>
      </c>
      <c r="H151" s="10">
        <f t="shared" si="2"/>
        <v>3269</v>
      </c>
      <c r="I151" s="14"/>
      <c r="J151" s="3" t="s">
        <v>205</v>
      </c>
      <c r="K151" s="3"/>
      <c r="L151" s="3"/>
      <c r="M151" s="3"/>
    </row>
    <row r="152" spans="1:16" ht="19.899999999999999" customHeight="1" x14ac:dyDescent="0.25">
      <c r="A152" s="4">
        <v>9</v>
      </c>
      <c r="B152" s="11" t="s">
        <v>164</v>
      </c>
      <c r="C152" s="15"/>
      <c r="D152" s="23">
        <v>14.65</v>
      </c>
      <c r="E152" s="14"/>
      <c r="F152" s="10">
        <v>5555</v>
      </c>
      <c r="G152" s="10">
        <v>115</v>
      </c>
      <c r="H152" s="10">
        <f t="shared" si="2"/>
        <v>5670</v>
      </c>
      <c r="I152" s="14"/>
      <c r="J152" s="3" t="s">
        <v>205</v>
      </c>
      <c r="K152" s="3"/>
      <c r="L152" s="3"/>
      <c r="M152" s="3"/>
    </row>
    <row r="153" spans="1:16" ht="19.899999999999999" customHeight="1" x14ac:dyDescent="0.25">
      <c r="A153" s="4">
        <v>10</v>
      </c>
      <c r="B153" s="11" t="s">
        <v>165</v>
      </c>
      <c r="C153" s="15"/>
      <c r="D153" s="23">
        <v>27.54</v>
      </c>
      <c r="E153" s="14"/>
      <c r="F153" s="10">
        <v>5936</v>
      </c>
      <c r="G153" s="10">
        <v>21</v>
      </c>
      <c r="H153" s="10">
        <f t="shared" si="2"/>
        <v>5957</v>
      </c>
      <c r="I153" s="14"/>
      <c r="J153" s="3" t="s">
        <v>205</v>
      </c>
      <c r="K153" s="3"/>
      <c r="L153" s="3"/>
      <c r="M153" s="3"/>
    </row>
    <row r="154" spans="1:16" ht="19.899999999999999" customHeight="1" x14ac:dyDescent="0.25">
      <c r="A154" s="4">
        <v>11</v>
      </c>
      <c r="B154" s="11" t="s">
        <v>166</v>
      </c>
      <c r="C154" s="15"/>
      <c r="D154" s="23">
        <v>13.41</v>
      </c>
      <c r="E154" s="14"/>
      <c r="F154" s="10">
        <v>7561</v>
      </c>
      <c r="G154" s="10">
        <v>20</v>
      </c>
      <c r="H154" s="10">
        <f t="shared" si="2"/>
        <v>7581</v>
      </c>
      <c r="I154" s="14"/>
      <c r="J154" s="3" t="s">
        <v>205</v>
      </c>
      <c r="K154" s="3"/>
      <c r="L154" s="3"/>
      <c r="M154" s="3"/>
    </row>
    <row r="155" spans="1:16" ht="19.899999999999999" customHeight="1" x14ac:dyDescent="0.25">
      <c r="A155" s="4">
        <v>12</v>
      </c>
      <c r="B155" s="11" t="s">
        <v>167</v>
      </c>
      <c r="C155" s="15"/>
      <c r="D155" s="23">
        <v>26.65</v>
      </c>
      <c r="E155" s="14"/>
      <c r="F155" s="10">
        <v>13202</v>
      </c>
      <c r="G155" s="10">
        <v>77</v>
      </c>
      <c r="H155" s="10">
        <f t="shared" si="2"/>
        <v>13279</v>
      </c>
      <c r="I155" s="14"/>
      <c r="J155" s="3" t="s">
        <v>205</v>
      </c>
      <c r="K155" s="3"/>
      <c r="L155" s="3"/>
      <c r="M155" s="3"/>
    </row>
    <row r="156" spans="1:16" ht="19.899999999999999" customHeight="1" x14ac:dyDescent="0.25">
      <c r="A156" s="4">
        <v>13</v>
      </c>
      <c r="B156" s="11" t="s">
        <v>168</v>
      </c>
      <c r="C156" s="15"/>
      <c r="D156" s="23">
        <v>22.36</v>
      </c>
      <c r="E156" s="14"/>
      <c r="F156" s="10">
        <v>4475</v>
      </c>
      <c r="G156" s="10">
        <v>20</v>
      </c>
      <c r="H156" s="10">
        <f t="shared" si="2"/>
        <v>4495</v>
      </c>
      <c r="I156" s="14"/>
      <c r="J156" s="3" t="s">
        <v>205</v>
      </c>
      <c r="K156" s="3"/>
      <c r="L156" s="3"/>
      <c r="M156" s="3"/>
    </row>
    <row r="157" spans="1:16" ht="19.899999999999999" customHeight="1" x14ac:dyDescent="0.25">
      <c r="A157" s="4">
        <v>14</v>
      </c>
      <c r="B157" s="11" t="s">
        <v>169</v>
      </c>
      <c r="C157" s="15"/>
      <c r="D157" s="23">
        <v>13.37</v>
      </c>
      <c r="E157" s="14"/>
      <c r="F157" s="10">
        <v>4953</v>
      </c>
      <c r="G157" s="10">
        <v>14</v>
      </c>
      <c r="H157" s="10">
        <f t="shared" si="2"/>
        <v>4967</v>
      </c>
      <c r="I157" s="14"/>
      <c r="J157" s="3" t="s">
        <v>205</v>
      </c>
      <c r="K157" s="3"/>
      <c r="L157" s="3"/>
      <c r="M157" s="3"/>
    </row>
    <row r="158" spans="1:16" ht="19.899999999999999" customHeight="1" x14ac:dyDescent="0.25">
      <c r="A158" s="4">
        <v>15</v>
      </c>
      <c r="B158" s="11" t="s">
        <v>170</v>
      </c>
      <c r="C158" s="15"/>
      <c r="D158" s="23">
        <v>22.9</v>
      </c>
      <c r="E158" s="14"/>
      <c r="F158" s="10">
        <v>4919</v>
      </c>
      <c r="G158" s="10">
        <v>8</v>
      </c>
      <c r="H158" s="10">
        <f t="shared" si="2"/>
        <v>4927</v>
      </c>
      <c r="I158" s="14"/>
      <c r="J158" s="3" t="s">
        <v>205</v>
      </c>
      <c r="K158" s="3"/>
      <c r="L158" s="3"/>
      <c r="M158" s="3"/>
    </row>
    <row r="159" spans="1:16" ht="19.899999999999999" customHeight="1" x14ac:dyDescent="0.25">
      <c r="A159" s="4">
        <v>16</v>
      </c>
      <c r="B159" s="11" t="s">
        <v>171</v>
      </c>
      <c r="C159" s="15"/>
      <c r="D159" s="23">
        <v>33.869999999999997</v>
      </c>
      <c r="E159" s="14"/>
      <c r="F159" s="10">
        <v>7025</v>
      </c>
      <c r="G159" s="10">
        <v>8</v>
      </c>
      <c r="H159" s="10">
        <f t="shared" si="2"/>
        <v>7033</v>
      </c>
      <c r="I159" s="14"/>
      <c r="J159" s="3" t="s">
        <v>205</v>
      </c>
      <c r="K159" s="3"/>
      <c r="L159" s="3"/>
      <c r="M159" s="3"/>
    </row>
    <row r="160" spans="1:16" ht="19.899999999999999" customHeight="1" x14ac:dyDescent="0.25">
      <c r="A160" s="4">
        <v>17</v>
      </c>
      <c r="B160" s="11" t="s">
        <v>172</v>
      </c>
      <c r="C160" s="15"/>
      <c r="D160" s="23">
        <v>22.61</v>
      </c>
      <c r="E160" s="14"/>
      <c r="F160" s="10">
        <v>7622</v>
      </c>
      <c r="G160" s="10">
        <v>16</v>
      </c>
      <c r="H160" s="10">
        <f t="shared" si="2"/>
        <v>7638</v>
      </c>
      <c r="I160" s="14"/>
      <c r="J160" s="3" t="s">
        <v>205</v>
      </c>
      <c r="K160" s="3"/>
      <c r="L160" s="3"/>
      <c r="M160" s="3"/>
    </row>
    <row r="161" spans="1:13" ht="19.899999999999999" customHeight="1" x14ac:dyDescent="0.25">
      <c r="A161" s="4">
        <v>18</v>
      </c>
      <c r="B161" s="11" t="s">
        <v>173</v>
      </c>
      <c r="C161" s="7"/>
      <c r="D161" s="23">
        <v>20.66</v>
      </c>
      <c r="E161" s="9"/>
      <c r="F161" s="10">
        <v>7556</v>
      </c>
      <c r="G161" s="10">
        <v>9</v>
      </c>
      <c r="H161" s="10">
        <f t="shared" si="2"/>
        <v>7565</v>
      </c>
      <c r="I161" s="9"/>
      <c r="J161" s="3" t="s">
        <v>205</v>
      </c>
      <c r="K161" s="4"/>
      <c r="L161" s="4"/>
      <c r="M161" s="4"/>
    </row>
    <row r="162" spans="1:13" ht="19.899999999999999" customHeight="1" x14ac:dyDescent="0.25">
      <c r="A162" s="4">
        <v>19</v>
      </c>
      <c r="B162" s="11" t="s">
        <v>174</v>
      </c>
      <c r="C162" s="7"/>
      <c r="D162" s="23">
        <v>10.27</v>
      </c>
      <c r="E162" s="9"/>
      <c r="F162" s="10">
        <v>4637</v>
      </c>
      <c r="G162" s="10">
        <v>13</v>
      </c>
      <c r="H162" s="10">
        <f t="shared" si="2"/>
        <v>4650</v>
      </c>
      <c r="I162" s="9"/>
      <c r="J162" s="3" t="s">
        <v>205</v>
      </c>
      <c r="K162" s="4"/>
      <c r="L162" s="4"/>
      <c r="M162" s="4"/>
    </row>
    <row r="163" spans="1:13" ht="19.899999999999999" customHeight="1" x14ac:dyDescent="0.25">
      <c r="A163" s="4">
        <v>20</v>
      </c>
      <c r="B163" s="11" t="s">
        <v>175</v>
      </c>
      <c r="C163" s="7"/>
      <c r="D163" s="23">
        <v>25.91</v>
      </c>
      <c r="E163" s="9"/>
      <c r="F163" s="10">
        <v>9656</v>
      </c>
      <c r="G163" s="10">
        <v>17</v>
      </c>
      <c r="H163" s="10">
        <f t="shared" si="2"/>
        <v>9673</v>
      </c>
      <c r="I163" s="9"/>
      <c r="J163" s="3" t="s">
        <v>205</v>
      </c>
      <c r="K163" s="4"/>
      <c r="L163" s="4"/>
      <c r="M163" s="4"/>
    </row>
    <row r="164" spans="1:13" ht="19.899999999999999" customHeight="1" x14ac:dyDescent="0.25">
      <c r="A164" s="4">
        <v>21</v>
      </c>
      <c r="B164" s="11" t="s">
        <v>176</v>
      </c>
      <c r="C164" s="7"/>
      <c r="D164" s="23">
        <v>14.4</v>
      </c>
      <c r="E164" s="9"/>
      <c r="F164" s="10">
        <v>7242</v>
      </c>
      <c r="G164" s="10">
        <v>68</v>
      </c>
      <c r="H164" s="10">
        <f t="shared" si="2"/>
        <v>7310</v>
      </c>
      <c r="I164" s="9"/>
      <c r="J164" s="3" t="s">
        <v>205</v>
      </c>
      <c r="K164" s="4"/>
      <c r="L164" s="4"/>
      <c r="M164" s="4"/>
    </row>
    <row r="165" spans="1:13" ht="19.899999999999999" customHeight="1" x14ac:dyDescent="0.25">
      <c r="A165" s="4">
        <v>22</v>
      </c>
      <c r="B165" s="11" t="s">
        <v>177</v>
      </c>
      <c r="C165" s="7"/>
      <c r="D165" s="23">
        <v>23.65</v>
      </c>
      <c r="E165" s="9"/>
      <c r="F165" s="10">
        <v>4955</v>
      </c>
      <c r="G165" s="10">
        <v>12</v>
      </c>
      <c r="H165" s="10">
        <f t="shared" si="2"/>
        <v>4967</v>
      </c>
      <c r="I165" s="9"/>
      <c r="J165" s="3" t="s">
        <v>205</v>
      </c>
      <c r="K165" s="4"/>
      <c r="L165" s="4"/>
      <c r="M165" s="4"/>
    </row>
    <row r="166" spans="1:13" ht="19.899999999999999" customHeight="1" x14ac:dyDescent="0.25">
      <c r="A166" s="4">
        <v>23</v>
      </c>
      <c r="B166" s="11" t="s">
        <v>178</v>
      </c>
      <c r="C166" s="7"/>
      <c r="D166" s="23">
        <v>23.01</v>
      </c>
      <c r="E166" s="9"/>
      <c r="F166" s="10">
        <v>6223</v>
      </c>
      <c r="G166" s="10">
        <v>7</v>
      </c>
      <c r="H166" s="10">
        <f t="shared" si="2"/>
        <v>6230</v>
      </c>
      <c r="I166" s="9"/>
      <c r="J166" s="3" t="s">
        <v>205</v>
      </c>
      <c r="K166" s="4"/>
      <c r="L166" s="4"/>
      <c r="M166" s="4"/>
    </row>
    <row r="167" spans="1:13" ht="19.899999999999999" customHeight="1" x14ac:dyDescent="0.25">
      <c r="A167" s="4">
        <v>24</v>
      </c>
      <c r="B167" s="11" t="s">
        <v>179</v>
      </c>
      <c r="C167" s="4"/>
      <c r="D167" s="23">
        <v>19.68</v>
      </c>
      <c r="E167" s="9"/>
      <c r="F167" s="10">
        <v>4368</v>
      </c>
      <c r="G167" s="10">
        <v>74</v>
      </c>
      <c r="H167" s="10">
        <f t="shared" si="2"/>
        <v>4442</v>
      </c>
      <c r="I167" s="9"/>
      <c r="J167" s="3" t="s">
        <v>205</v>
      </c>
      <c r="K167" s="4"/>
      <c r="L167" s="4"/>
      <c r="M167" s="4"/>
    </row>
    <row r="168" spans="1:13" ht="19.899999999999999" customHeight="1" x14ac:dyDescent="0.25">
      <c r="A168" s="4">
        <v>25</v>
      </c>
      <c r="B168" s="11" t="s">
        <v>180</v>
      </c>
      <c r="C168" s="4"/>
      <c r="D168" s="23">
        <v>10.94</v>
      </c>
      <c r="E168" s="9"/>
      <c r="F168" s="10">
        <v>7740</v>
      </c>
      <c r="G168" s="10">
        <v>45</v>
      </c>
      <c r="H168" s="10">
        <f t="shared" si="2"/>
        <v>7785</v>
      </c>
      <c r="I168" s="9"/>
      <c r="J168" s="3" t="s">
        <v>205</v>
      </c>
      <c r="K168" s="4"/>
      <c r="L168" s="4"/>
      <c r="M168" s="4"/>
    </row>
    <row r="169" spans="1:13" ht="19.899999999999999" customHeight="1" x14ac:dyDescent="0.25">
      <c r="A169" s="4">
        <v>26</v>
      </c>
      <c r="B169" s="11" t="s">
        <v>181</v>
      </c>
      <c r="C169" s="4"/>
      <c r="D169" s="23">
        <v>24.53</v>
      </c>
      <c r="E169" s="9"/>
      <c r="F169" s="10">
        <v>8808</v>
      </c>
      <c r="G169" s="10">
        <v>28</v>
      </c>
      <c r="H169" s="10">
        <f t="shared" si="2"/>
        <v>8836</v>
      </c>
      <c r="I169" s="9"/>
      <c r="J169" s="3" t="s">
        <v>205</v>
      </c>
      <c r="K169" s="4"/>
      <c r="L169" s="4"/>
      <c r="M169" s="4"/>
    </row>
    <row r="170" spans="1:13" ht="19.899999999999999" customHeight="1" x14ac:dyDescent="0.25">
      <c r="A170" s="4">
        <v>27</v>
      </c>
      <c r="B170" s="11" t="s">
        <v>182</v>
      </c>
      <c r="C170" s="7"/>
      <c r="D170" s="23">
        <v>38.67</v>
      </c>
      <c r="E170" s="9"/>
      <c r="F170" s="10">
        <v>13287</v>
      </c>
      <c r="G170" s="17">
        <v>93</v>
      </c>
      <c r="H170" s="10">
        <f t="shared" si="2"/>
        <v>13380</v>
      </c>
      <c r="I170" s="9"/>
      <c r="J170" s="3" t="s">
        <v>205</v>
      </c>
      <c r="K170" s="4"/>
      <c r="L170" s="4"/>
      <c r="M170" s="4"/>
    </row>
    <row r="171" spans="1:13" ht="19.899999999999999" customHeight="1" x14ac:dyDescent="0.25">
      <c r="A171" s="3" t="s">
        <v>183</v>
      </c>
      <c r="B171" s="16" t="s">
        <v>184</v>
      </c>
      <c r="C171" s="15"/>
      <c r="D171" s="22">
        <f>SUM(D172:D191)</f>
        <v>241.4</v>
      </c>
      <c r="E171" s="14"/>
      <c r="F171" s="13">
        <f>SUM(F172:F191)</f>
        <v>176516</v>
      </c>
      <c r="G171" s="13">
        <f>SUM(G172:G191)</f>
        <v>1877</v>
      </c>
      <c r="H171" s="13">
        <f t="shared" si="2"/>
        <v>178393</v>
      </c>
      <c r="I171" s="14"/>
      <c r="J171" s="3"/>
      <c r="K171" s="3"/>
      <c r="L171" s="3"/>
      <c r="M171" s="3"/>
    </row>
    <row r="172" spans="1:13" ht="19.899999999999999" customHeight="1" x14ac:dyDescent="0.25">
      <c r="A172" s="4">
        <v>1</v>
      </c>
      <c r="B172" s="11" t="s">
        <v>185</v>
      </c>
      <c r="C172" s="7"/>
      <c r="D172" s="23">
        <v>10.32</v>
      </c>
      <c r="E172" s="9"/>
      <c r="F172" s="10">
        <v>10859</v>
      </c>
      <c r="G172" s="10">
        <v>257</v>
      </c>
      <c r="H172" s="10">
        <f t="shared" si="2"/>
        <v>11116</v>
      </c>
      <c r="I172" s="9"/>
      <c r="J172" s="4"/>
      <c r="K172" s="4"/>
      <c r="L172" s="4"/>
      <c r="M172" s="4"/>
    </row>
    <row r="173" spans="1:13" ht="19.899999999999999" customHeight="1" x14ac:dyDescent="0.25">
      <c r="A173" s="4">
        <v>2</v>
      </c>
      <c r="B173" s="11" t="s">
        <v>186</v>
      </c>
      <c r="C173" s="7"/>
      <c r="D173" s="23">
        <v>17.440000000000001</v>
      </c>
      <c r="E173" s="9"/>
      <c r="F173" s="10">
        <v>7534</v>
      </c>
      <c r="G173" s="10">
        <v>15</v>
      </c>
      <c r="H173" s="10">
        <f t="shared" si="2"/>
        <v>7549</v>
      </c>
      <c r="I173" s="9"/>
      <c r="J173" s="4" t="s">
        <v>205</v>
      </c>
      <c r="K173" s="4"/>
      <c r="L173" s="4"/>
      <c r="M173" s="4"/>
    </row>
    <row r="174" spans="1:13" ht="19.899999999999999" customHeight="1" x14ac:dyDescent="0.25">
      <c r="A174" s="4">
        <v>3</v>
      </c>
      <c r="B174" s="11" t="s">
        <v>187</v>
      </c>
      <c r="C174" s="7"/>
      <c r="D174" s="23">
        <v>14.04</v>
      </c>
      <c r="E174" s="9"/>
      <c r="F174" s="10">
        <v>7969</v>
      </c>
      <c r="G174" s="10">
        <v>9</v>
      </c>
      <c r="H174" s="10">
        <f t="shared" si="2"/>
        <v>7978</v>
      </c>
      <c r="I174" s="9"/>
      <c r="J174" s="4"/>
      <c r="K174" s="4"/>
      <c r="L174" s="4"/>
      <c r="M174" s="4"/>
    </row>
    <row r="175" spans="1:13" ht="19.899999999999999" customHeight="1" x14ac:dyDescent="0.25">
      <c r="A175" s="4">
        <v>4</v>
      </c>
      <c r="B175" s="11" t="s">
        <v>188</v>
      </c>
      <c r="C175" s="7"/>
      <c r="D175" s="23">
        <v>9.6199999999999992</v>
      </c>
      <c r="E175" s="9"/>
      <c r="F175" s="10">
        <v>6641</v>
      </c>
      <c r="G175" s="10">
        <v>16</v>
      </c>
      <c r="H175" s="10">
        <f t="shared" si="2"/>
        <v>6657</v>
      </c>
      <c r="I175" s="9"/>
      <c r="J175" s="4"/>
      <c r="K175" s="4"/>
      <c r="L175" s="4"/>
      <c r="M175" s="4"/>
    </row>
    <row r="176" spans="1:13" ht="19.899999999999999" customHeight="1" x14ac:dyDescent="0.25">
      <c r="A176" s="4">
        <v>5</v>
      </c>
      <c r="B176" s="11" t="s">
        <v>189</v>
      </c>
      <c r="C176" s="7"/>
      <c r="D176" s="23">
        <v>12.72</v>
      </c>
      <c r="E176" s="9"/>
      <c r="F176" s="10">
        <v>9637</v>
      </c>
      <c r="G176" s="10">
        <v>967</v>
      </c>
      <c r="H176" s="10">
        <f t="shared" si="2"/>
        <v>10604</v>
      </c>
      <c r="I176" s="9"/>
      <c r="J176" s="4"/>
      <c r="K176" s="4"/>
      <c r="L176" s="4"/>
      <c r="M176" s="4"/>
    </row>
    <row r="177" spans="1:13" ht="19.899999999999999" customHeight="1" x14ac:dyDescent="0.25">
      <c r="A177" s="4">
        <v>6</v>
      </c>
      <c r="B177" s="11" t="s">
        <v>190</v>
      </c>
      <c r="C177" s="7"/>
      <c r="D177" s="23">
        <v>7.57</v>
      </c>
      <c r="E177" s="9"/>
      <c r="F177" s="10">
        <v>8666</v>
      </c>
      <c r="G177" s="10">
        <v>44</v>
      </c>
      <c r="H177" s="10">
        <f t="shared" si="2"/>
        <v>8710</v>
      </c>
      <c r="I177" s="9"/>
      <c r="J177" s="4"/>
      <c r="K177" s="4"/>
      <c r="L177" s="4"/>
      <c r="M177" s="4"/>
    </row>
    <row r="178" spans="1:13" ht="19.899999999999999" customHeight="1" x14ac:dyDescent="0.25">
      <c r="A178" s="4">
        <v>7</v>
      </c>
      <c r="B178" s="11" t="s">
        <v>191</v>
      </c>
      <c r="C178" s="7"/>
      <c r="D178" s="23">
        <v>5.32</v>
      </c>
      <c r="E178" s="9"/>
      <c r="F178" s="10">
        <v>7776</v>
      </c>
      <c r="G178" s="10">
        <v>17</v>
      </c>
      <c r="H178" s="10">
        <f t="shared" si="2"/>
        <v>7793</v>
      </c>
      <c r="I178" s="9"/>
      <c r="J178" s="4"/>
      <c r="K178" s="4"/>
      <c r="L178" s="4"/>
      <c r="M178" s="4"/>
    </row>
    <row r="179" spans="1:13" ht="19.899999999999999" customHeight="1" x14ac:dyDescent="0.25">
      <c r="A179" s="4">
        <v>8</v>
      </c>
      <c r="B179" s="11" t="s">
        <v>192</v>
      </c>
      <c r="C179" s="7"/>
      <c r="D179" s="23">
        <v>10.199999999999999</v>
      </c>
      <c r="E179" s="9"/>
      <c r="F179" s="10">
        <v>10558</v>
      </c>
      <c r="G179" s="10">
        <v>105</v>
      </c>
      <c r="H179" s="10">
        <f t="shared" si="2"/>
        <v>10663</v>
      </c>
      <c r="I179" s="9"/>
      <c r="J179" s="4"/>
      <c r="K179" s="4"/>
      <c r="L179" s="4"/>
      <c r="M179" s="4"/>
    </row>
    <row r="180" spans="1:13" ht="19.899999999999999" customHeight="1" x14ac:dyDescent="0.25">
      <c r="A180" s="4">
        <v>9</v>
      </c>
      <c r="B180" s="11" t="s">
        <v>193</v>
      </c>
      <c r="C180" s="7"/>
      <c r="D180" s="23">
        <v>4.6100000000000003</v>
      </c>
      <c r="E180" s="9"/>
      <c r="F180" s="10">
        <v>5654</v>
      </c>
      <c r="G180" s="10">
        <v>27</v>
      </c>
      <c r="H180" s="10">
        <f t="shared" si="2"/>
        <v>5681</v>
      </c>
      <c r="I180" s="9"/>
      <c r="J180" s="4"/>
      <c r="K180" s="4"/>
      <c r="L180" s="4"/>
      <c r="M180" s="4"/>
    </row>
    <row r="181" spans="1:13" ht="19.899999999999999" customHeight="1" x14ac:dyDescent="0.25">
      <c r="A181" s="4">
        <v>10</v>
      </c>
      <c r="B181" s="11" t="s">
        <v>194</v>
      </c>
      <c r="C181" s="7"/>
      <c r="D181" s="23">
        <v>12.63</v>
      </c>
      <c r="E181" s="9"/>
      <c r="F181" s="10">
        <v>12646</v>
      </c>
      <c r="G181" s="10">
        <v>80</v>
      </c>
      <c r="H181" s="10">
        <f t="shared" si="2"/>
        <v>12726</v>
      </c>
      <c r="I181" s="9"/>
      <c r="J181" s="4"/>
      <c r="K181" s="4"/>
      <c r="L181" s="4"/>
      <c r="M181" s="4"/>
    </row>
    <row r="182" spans="1:13" ht="19.899999999999999" customHeight="1" x14ac:dyDescent="0.25">
      <c r="A182" s="4">
        <v>11</v>
      </c>
      <c r="B182" s="11" t="s">
        <v>195</v>
      </c>
      <c r="C182" s="7"/>
      <c r="D182" s="23">
        <v>5.98</v>
      </c>
      <c r="E182" s="9"/>
      <c r="F182" s="10">
        <v>9252</v>
      </c>
      <c r="G182" s="10">
        <v>26</v>
      </c>
      <c r="H182" s="10">
        <f t="shared" si="2"/>
        <v>9278</v>
      </c>
      <c r="I182" s="9"/>
      <c r="J182" s="4"/>
      <c r="K182" s="4"/>
      <c r="L182" s="4"/>
      <c r="M182" s="4"/>
    </row>
    <row r="183" spans="1:13" ht="19.899999999999999" customHeight="1" x14ac:dyDescent="0.25">
      <c r="A183" s="4">
        <v>12</v>
      </c>
      <c r="B183" s="11" t="s">
        <v>196</v>
      </c>
      <c r="C183" s="7"/>
      <c r="D183" s="23">
        <v>10.49</v>
      </c>
      <c r="E183" s="9"/>
      <c r="F183" s="10">
        <v>10655</v>
      </c>
      <c r="G183" s="10">
        <v>30</v>
      </c>
      <c r="H183" s="10">
        <f t="shared" si="2"/>
        <v>10685</v>
      </c>
      <c r="I183" s="9"/>
      <c r="J183" s="4" t="s">
        <v>205</v>
      </c>
      <c r="K183" s="4"/>
      <c r="L183" s="4"/>
      <c r="M183" s="4"/>
    </row>
    <row r="184" spans="1:13" ht="19.899999999999999" customHeight="1" x14ac:dyDescent="0.25">
      <c r="A184" s="4">
        <v>13</v>
      </c>
      <c r="B184" s="11" t="s">
        <v>197</v>
      </c>
      <c r="C184" s="7"/>
      <c r="D184" s="23">
        <v>20.55</v>
      </c>
      <c r="E184" s="9"/>
      <c r="F184" s="10">
        <v>10070</v>
      </c>
      <c r="G184" s="10">
        <v>30</v>
      </c>
      <c r="H184" s="10">
        <f t="shared" si="2"/>
        <v>10100</v>
      </c>
      <c r="I184" s="9"/>
      <c r="J184" s="4" t="s">
        <v>205</v>
      </c>
      <c r="K184" s="4"/>
      <c r="L184" s="4"/>
      <c r="M184" s="4"/>
    </row>
    <row r="185" spans="1:13" ht="19.899999999999999" customHeight="1" x14ac:dyDescent="0.25">
      <c r="A185" s="4">
        <v>14</v>
      </c>
      <c r="B185" s="11" t="s">
        <v>198</v>
      </c>
      <c r="C185" s="7"/>
      <c r="D185" s="23">
        <v>21.25</v>
      </c>
      <c r="E185" s="9"/>
      <c r="F185" s="10">
        <v>9488</v>
      </c>
      <c r="G185" s="10">
        <v>30</v>
      </c>
      <c r="H185" s="10">
        <f t="shared" si="2"/>
        <v>9518</v>
      </c>
      <c r="I185" s="9"/>
      <c r="J185" s="4" t="s">
        <v>205</v>
      </c>
      <c r="K185" s="4"/>
      <c r="L185" s="4"/>
      <c r="M185" s="4"/>
    </row>
    <row r="186" spans="1:13" ht="19.899999999999999" customHeight="1" x14ac:dyDescent="0.25">
      <c r="A186" s="4">
        <v>15</v>
      </c>
      <c r="B186" s="11" t="s">
        <v>199</v>
      </c>
      <c r="C186" s="7"/>
      <c r="D186" s="23">
        <v>21.39</v>
      </c>
      <c r="E186" s="9"/>
      <c r="F186" s="10">
        <v>9006</v>
      </c>
      <c r="G186" s="10">
        <v>26</v>
      </c>
      <c r="H186" s="10">
        <f t="shared" si="2"/>
        <v>9032</v>
      </c>
      <c r="I186" s="9"/>
      <c r="J186" s="4" t="s">
        <v>205</v>
      </c>
      <c r="K186" s="4"/>
      <c r="L186" s="4"/>
      <c r="M186" s="4"/>
    </row>
    <row r="187" spans="1:13" ht="19.899999999999999" customHeight="1" x14ac:dyDescent="0.25">
      <c r="A187" s="4">
        <v>16</v>
      </c>
      <c r="B187" s="11" t="s">
        <v>200</v>
      </c>
      <c r="C187" s="7"/>
      <c r="D187" s="23">
        <v>27.09</v>
      </c>
      <c r="E187" s="9"/>
      <c r="F187" s="10">
        <v>6557</v>
      </c>
      <c r="G187" s="10">
        <v>35</v>
      </c>
      <c r="H187" s="10">
        <f t="shared" si="2"/>
        <v>6592</v>
      </c>
      <c r="I187" s="9"/>
      <c r="J187" s="4" t="s">
        <v>205</v>
      </c>
      <c r="K187" s="4"/>
      <c r="L187" s="4"/>
      <c r="M187" s="4"/>
    </row>
    <row r="188" spans="1:13" ht="19.899999999999999" customHeight="1" x14ac:dyDescent="0.25">
      <c r="A188" s="4">
        <v>17</v>
      </c>
      <c r="B188" s="11" t="s">
        <v>201</v>
      </c>
      <c r="C188" s="7"/>
      <c r="D188" s="23">
        <v>4.9800000000000004</v>
      </c>
      <c r="E188" s="9"/>
      <c r="F188" s="10">
        <v>6473</v>
      </c>
      <c r="G188" s="10">
        <v>28</v>
      </c>
      <c r="H188" s="10">
        <f t="shared" si="2"/>
        <v>6501</v>
      </c>
      <c r="I188" s="9"/>
      <c r="J188" s="4"/>
      <c r="K188" s="4"/>
      <c r="L188" s="4"/>
      <c r="M188" s="4"/>
    </row>
    <row r="189" spans="1:13" ht="19.899999999999999" customHeight="1" x14ac:dyDescent="0.25">
      <c r="A189" s="4">
        <v>18</v>
      </c>
      <c r="B189" s="11" t="s">
        <v>202</v>
      </c>
      <c r="C189" s="7"/>
      <c r="D189" s="23">
        <v>11.61</v>
      </c>
      <c r="E189" s="9"/>
      <c r="F189" s="10">
        <v>10783</v>
      </c>
      <c r="G189" s="10">
        <v>56</v>
      </c>
      <c r="H189" s="10">
        <f t="shared" si="2"/>
        <v>10839</v>
      </c>
      <c r="I189" s="9"/>
      <c r="J189" s="4"/>
      <c r="K189" s="4"/>
      <c r="L189" s="4"/>
      <c r="M189" s="4"/>
    </row>
    <row r="190" spans="1:13" ht="19.899999999999999" customHeight="1" x14ac:dyDescent="0.25">
      <c r="A190" s="4">
        <v>19</v>
      </c>
      <c r="B190" s="11" t="s">
        <v>203</v>
      </c>
      <c r="C190" s="7"/>
      <c r="D190" s="23">
        <v>5.86</v>
      </c>
      <c r="E190" s="9"/>
      <c r="F190" s="10">
        <v>6976</v>
      </c>
      <c r="G190" s="10">
        <v>20</v>
      </c>
      <c r="H190" s="10">
        <f t="shared" si="2"/>
        <v>6996</v>
      </c>
      <c r="I190" s="9"/>
      <c r="J190" s="4"/>
      <c r="K190" s="4"/>
      <c r="L190" s="4"/>
      <c r="M190" s="4"/>
    </row>
    <row r="191" spans="1:13" ht="19.899999999999999" customHeight="1" x14ac:dyDescent="0.25">
      <c r="A191" s="4">
        <v>20</v>
      </c>
      <c r="B191" s="11" t="s">
        <v>204</v>
      </c>
      <c r="C191" s="7"/>
      <c r="D191" s="23">
        <v>7.73</v>
      </c>
      <c r="E191" s="9"/>
      <c r="F191" s="10">
        <v>9316</v>
      </c>
      <c r="G191" s="10">
        <v>59</v>
      </c>
      <c r="H191" s="10">
        <f t="shared" si="2"/>
        <v>9375</v>
      </c>
      <c r="I191" s="9"/>
      <c r="J191" s="4"/>
      <c r="K191" s="4"/>
      <c r="L191" s="4"/>
      <c r="M191" s="4"/>
    </row>
    <row r="192" spans="1:13" ht="13.5" customHeight="1" x14ac:dyDescent="0.25"/>
    <row r="193" spans="1:14" ht="72" customHeight="1" x14ac:dyDescent="0.25">
      <c r="A193" s="283" t="s">
        <v>15</v>
      </c>
      <c r="B193" s="283"/>
      <c r="C193" s="283"/>
      <c r="D193" s="283"/>
      <c r="E193" s="283"/>
      <c r="F193" s="283"/>
      <c r="G193" s="283"/>
      <c r="H193" s="283"/>
      <c r="I193" s="283"/>
      <c r="J193" s="283"/>
      <c r="K193" s="283"/>
      <c r="L193" s="283"/>
      <c r="M193" s="283"/>
    </row>
    <row r="194" spans="1:14" ht="13.5" customHeight="1" x14ac:dyDescent="0.25">
      <c r="A194" s="1"/>
      <c r="B194" s="1"/>
      <c r="C194" s="1"/>
      <c r="D194" s="1"/>
      <c r="E194" s="1"/>
      <c r="F194" s="1"/>
      <c r="G194" s="1"/>
      <c r="H194" s="1"/>
      <c r="I194" s="1"/>
      <c r="J194" s="1"/>
      <c r="K194" s="1"/>
      <c r="L194" s="1"/>
      <c r="M194" s="1"/>
      <c r="N194" s="1"/>
    </row>
    <row r="195" spans="1:14" ht="23.1" customHeight="1" x14ac:dyDescent="0.25">
      <c r="A195" s="1"/>
      <c r="B195" s="1"/>
      <c r="C195" s="1"/>
      <c r="D195" s="1"/>
      <c r="E195" s="1"/>
      <c r="F195" s="1"/>
      <c r="G195" s="1"/>
      <c r="H195" s="1"/>
      <c r="I195" s="1"/>
      <c r="J195" s="1"/>
      <c r="K195" s="1"/>
      <c r="L195" s="1"/>
      <c r="M195" s="1"/>
      <c r="N195" s="1"/>
    </row>
    <row r="196" spans="1:14" ht="23.1" customHeight="1" x14ac:dyDescent="0.25">
      <c r="A196" s="1"/>
      <c r="B196" s="1"/>
      <c r="C196" s="1"/>
      <c r="D196" s="1"/>
      <c r="E196" s="1"/>
      <c r="F196" s="1"/>
      <c r="G196" s="1"/>
      <c r="H196" s="1"/>
      <c r="I196" s="1"/>
      <c r="J196" s="1"/>
      <c r="K196" s="1"/>
      <c r="L196" s="1"/>
      <c r="M196" s="1"/>
      <c r="N196" s="1"/>
    </row>
    <row r="197" spans="1:14" ht="23.1" customHeight="1" x14ac:dyDescent="0.25">
      <c r="A197" s="1"/>
      <c r="B197" s="1"/>
      <c r="C197" s="1"/>
      <c r="D197" s="1"/>
      <c r="E197" s="1"/>
      <c r="F197" s="1"/>
      <c r="G197" s="1"/>
      <c r="H197" s="1"/>
      <c r="I197" s="1"/>
      <c r="J197" s="1"/>
      <c r="K197" s="1"/>
      <c r="L197" s="1"/>
      <c r="M197" s="1"/>
      <c r="N197" s="1"/>
    </row>
  </sheetData>
  <mergeCells count="21">
    <mergeCell ref="A6:A9"/>
    <mergeCell ref="A193:M193"/>
    <mergeCell ref="H1:M1"/>
    <mergeCell ref="A2:B2"/>
    <mergeCell ref="F8:F9"/>
    <mergeCell ref="G8:G9"/>
    <mergeCell ref="A3:M3"/>
    <mergeCell ref="A4:M4"/>
    <mergeCell ref="I8:I9"/>
    <mergeCell ref="E8:E9"/>
    <mergeCell ref="H8:H9"/>
    <mergeCell ref="D8:D9"/>
    <mergeCell ref="D6:E7"/>
    <mergeCell ref="C6:C9"/>
    <mergeCell ref="B5:M5"/>
    <mergeCell ref="M6:M9"/>
    <mergeCell ref="F6:I7"/>
    <mergeCell ref="J6:J9"/>
    <mergeCell ref="K6:K9"/>
    <mergeCell ref="L6:L9"/>
    <mergeCell ref="B6:B9"/>
  </mergeCells>
  <pageMargins left="0.31496062992125984" right="0.31496062992125984" top="0.82677165354330717" bottom="0.31496062992125984"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0"/>
  <sheetViews>
    <sheetView topLeftCell="A7" workbookViewId="0">
      <selection activeCell="P31" sqref="P31"/>
    </sheetView>
  </sheetViews>
  <sheetFormatPr defaultRowHeight="15" x14ac:dyDescent="0.25"/>
  <cols>
    <col min="2" max="2" width="26.7109375" bestFit="1" customWidth="1"/>
    <col min="3" max="3" width="8.42578125" bestFit="1" customWidth="1"/>
    <col min="4" max="4" width="11.42578125" customWidth="1"/>
    <col min="5" max="5" width="11.7109375" customWidth="1"/>
    <col min="6" max="6" width="11" hidden="1" customWidth="1"/>
    <col min="7" max="7" width="11.28515625" hidden="1" customWidth="1"/>
    <col min="8" max="8" width="11.5703125" customWidth="1"/>
    <col min="13" max="13" width="20.28515625" bestFit="1" customWidth="1"/>
  </cols>
  <sheetData>
    <row r="1" spans="1:13" ht="17.649999999999999" customHeight="1" x14ac:dyDescent="0.25">
      <c r="H1" s="279"/>
      <c r="I1" s="279"/>
      <c r="J1" s="279"/>
      <c r="K1" s="279"/>
      <c r="L1" s="279"/>
      <c r="M1" s="279"/>
    </row>
    <row r="2" spans="1:13" ht="16.5" x14ac:dyDescent="0.25">
      <c r="A2" s="284" t="s">
        <v>17</v>
      </c>
      <c r="B2" s="284"/>
      <c r="C2" s="8"/>
      <c r="D2" s="8"/>
      <c r="E2" s="8"/>
      <c r="F2" s="8"/>
      <c r="G2" s="8"/>
      <c r="H2" s="8"/>
      <c r="I2" s="8"/>
      <c r="J2" s="8"/>
      <c r="K2" s="8"/>
      <c r="L2" s="8"/>
      <c r="M2" s="8"/>
    </row>
    <row r="3" spans="1:13" ht="23.25" customHeight="1" x14ac:dyDescent="0.25">
      <c r="A3" s="253" t="s">
        <v>12</v>
      </c>
      <c r="B3" s="253"/>
      <c r="C3" s="253"/>
      <c r="D3" s="253"/>
      <c r="E3" s="253"/>
      <c r="F3" s="253"/>
      <c r="G3" s="253"/>
      <c r="H3" s="253"/>
      <c r="I3" s="253"/>
      <c r="J3" s="253"/>
      <c r="K3" s="253"/>
      <c r="L3" s="253"/>
      <c r="M3" s="253"/>
    </row>
    <row r="4" spans="1:13" ht="19.5" customHeight="1" x14ac:dyDescent="0.25">
      <c r="A4" s="256" t="s">
        <v>16</v>
      </c>
      <c r="B4" s="256"/>
      <c r="C4" s="256"/>
      <c r="D4" s="256"/>
      <c r="E4" s="256"/>
      <c r="F4" s="256"/>
      <c r="G4" s="256"/>
      <c r="H4" s="256"/>
      <c r="I4" s="256"/>
      <c r="J4" s="256"/>
      <c r="K4" s="256"/>
      <c r="L4" s="256"/>
      <c r="M4" s="256"/>
    </row>
    <row r="5" spans="1:13" ht="9" customHeight="1" x14ac:dyDescent="0.25">
      <c r="A5" s="2"/>
      <c r="B5" s="285"/>
      <c r="C5" s="285"/>
      <c r="D5" s="285"/>
      <c r="E5" s="285"/>
      <c r="F5" s="285"/>
      <c r="G5" s="285"/>
      <c r="H5" s="285"/>
      <c r="I5" s="285"/>
      <c r="J5" s="285"/>
      <c r="K5" s="285"/>
      <c r="L5" s="285"/>
      <c r="M5" s="285"/>
    </row>
    <row r="6" spans="1:13" ht="14.45" customHeight="1" x14ac:dyDescent="0.25">
      <c r="A6" s="250" t="s">
        <v>10</v>
      </c>
      <c r="B6" s="250" t="s">
        <v>9</v>
      </c>
      <c r="C6" s="250" t="s">
        <v>2</v>
      </c>
      <c r="D6" s="258" t="s">
        <v>11</v>
      </c>
      <c r="E6" s="259"/>
      <c r="F6" s="258" t="s">
        <v>3</v>
      </c>
      <c r="G6" s="262"/>
      <c r="H6" s="262"/>
      <c r="I6" s="259"/>
      <c r="J6" s="250" t="s">
        <v>0</v>
      </c>
      <c r="K6" s="250" t="s">
        <v>1</v>
      </c>
      <c r="L6" s="250" t="s">
        <v>208</v>
      </c>
      <c r="M6" s="250" t="s">
        <v>209</v>
      </c>
    </row>
    <row r="7" spans="1:13" ht="20.45" customHeight="1" x14ac:dyDescent="0.25">
      <c r="A7" s="251"/>
      <c r="B7" s="251"/>
      <c r="C7" s="251"/>
      <c r="D7" s="260"/>
      <c r="E7" s="261"/>
      <c r="F7" s="260"/>
      <c r="G7" s="263"/>
      <c r="H7" s="263"/>
      <c r="I7" s="261"/>
      <c r="J7" s="251"/>
      <c r="K7" s="251"/>
      <c r="L7" s="251"/>
      <c r="M7" s="251"/>
    </row>
    <row r="8" spans="1:13" x14ac:dyDescent="0.25">
      <c r="A8" s="251"/>
      <c r="B8" s="251"/>
      <c r="C8" s="251"/>
      <c r="D8" s="250" t="s">
        <v>14</v>
      </c>
      <c r="E8" s="250" t="s">
        <v>5</v>
      </c>
      <c r="F8" s="250" t="s">
        <v>206</v>
      </c>
      <c r="G8" s="250" t="s">
        <v>207</v>
      </c>
      <c r="H8" s="250" t="s">
        <v>13</v>
      </c>
      <c r="I8" s="250" t="s">
        <v>5</v>
      </c>
      <c r="J8" s="251"/>
      <c r="K8" s="251"/>
      <c r="L8" s="251"/>
      <c r="M8" s="251"/>
    </row>
    <row r="9" spans="1:13" ht="57" customHeight="1" x14ac:dyDescent="0.25">
      <c r="A9" s="252"/>
      <c r="B9" s="252"/>
      <c r="C9" s="252"/>
      <c r="D9" s="252"/>
      <c r="E9" s="252"/>
      <c r="F9" s="252"/>
      <c r="G9" s="252"/>
      <c r="H9" s="252"/>
      <c r="I9" s="252"/>
      <c r="J9" s="252"/>
      <c r="K9" s="252"/>
      <c r="L9" s="252"/>
      <c r="M9" s="252"/>
    </row>
    <row r="10" spans="1:13" ht="16.5" x14ac:dyDescent="0.25">
      <c r="A10" s="4"/>
      <c r="B10" s="4">
        <v>1</v>
      </c>
      <c r="C10" s="4">
        <v>2</v>
      </c>
      <c r="D10" s="4">
        <v>3</v>
      </c>
      <c r="E10" s="4">
        <v>4</v>
      </c>
      <c r="F10" s="4">
        <v>5</v>
      </c>
      <c r="G10" s="4">
        <v>6</v>
      </c>
      <c r="H10" s="4">
        <v>7</v>
      </c>
      <c r="I10" s="4">
        <v>8</v>
      </c>
      <c r="J10" s="4">
        <v>9</v>
      </c>
      <c r="K10" s="4">
        <v>10</v>
      </c>
      <c r="L10" s="4">
        <v>11</v>
      </c>
      <c r="M10" s="4">
        <v>12</v>
      </c>
    </row>
    <row r="11" spans="1:13" ht="17.25" x14ac:dyDescent="0.25">
      <c r="A11" s="3" t="s">
        <v>6</v>
      </c>
      <c r="B11" s="5" t="s">
        <v>19</v>
      </c>
      <c r="C11" s="20"/>
      <c r="D11" s="22">
        <f>SUM(D12:D43)</f>
        <v>222.11</v>
      </c>
      <c r="E11" s="20"/>
      <c r="F11" s="13">
        <f>SUM(F12:F43)</f>
        <v>338660</v>
      </c>
      <c r="G11" s="13">
        <f>SUM(G12:G43)</f>
        <v>19818</v>
      </c>
      <c r="H11" s="13">
        <f>F11+G11</f>
        <v>358478</v>
      </c>
      <c r="I11" s="21"/>
      <c r="J11" s="20"/>
      <c r="K11" s="20"/>
      <c r="L11" s="20"/>
      <c r="M11" s="20"/>
    </row>
    <row r="12" spans="1:13" ht="16.5" x14ac:dyDescent="0.25">
      <c r="A12" s="4">
        <v>1</v>
      </c>
      <c r="B12" s="6" t="s">
        <v>20</v>
      </c>
      <c r="C12" s="7"/>
      <c r="D12" s="23">
        <v>8.98</v>
      </c>
      <c r="E12" s="9">
        <f>D12/15*100</f>
        <v>59.866666666666667</v>
      </c>
      <c r="F12" s="10">
        <v>11116</v>
      </c>
      <c r="G12" s="10">
        <v>152</v>
      </c>
      <c r="H12" s="10">
        <f t="shared" ref="H12:H74" si="0">F12+G12</f>
        <v>11268</v>
      </c>
      <c r="I12" s="9">
        <f>H12/30000*100</f>
        <v>37.56</v>
      </c>
      <c r="J12" s="4"/>
      <c r="K12" s="4"/>
      <c r="L12" s="4"/>
      <c r="M12" s="4" t="str">
        <f>IF(AND(E12&lt;200,I12&lt;300),"Thuộc diện sắp xếp","Không thuộc diện sắp xếp")</f>
        <v>Thuộc diện sắp xếp</v>
      </c>
    </row>
    <row r="13" spans="1:13" ht="16.5" x14ac:dyDescent="0.25">
      <c r="A13" s="4">
        <v>2</v>
      </c>
      <c r="B13" s="6" t="s">
        <v>21</v>
      </c>
      <c r="C13" s="7"/>
      <c r="D13" s="23">
        <v>3.03</v>
      </c>
      <c r="E13" s="9">
        <f t="shared" ref="E13:E31" si="1">D13/15*100</f>
        <v>20.2</v>
      </c>
      <c r="F13" s="10">
        <v>12842</v>
      </c>
      <c r="G13" s="10">
        <v>158</v>
      </c>
      <c r="H13" s="10">
        <f t="shared" si="0"/>
        <v>13000</v>
      </c>
      <c r="I13" s="9">
        <f t="shared" ref="I13:I32" si="2">H13/30000*100</f>
        <v>43.333333333333336</v>
      </c>
      <c r="J13" s="4" t="s">
        <v>205</v>
      </c>
      <c r="K13" s="4"/>
      <c r="L13" s="4"/>
      <c r="M13" s="4" t="str">
        <f t="shared" ref="M13:M75" si="3">IF(AND(E13&lt;200,I13&lt;300),"Thuộc diện sắp xếp","Không thuộc diện sắp xếp")</f>
        <v>Thuộc diện sắp xếp</v>
      </c>
    </row>
    <row r="14" spans="1:13" ht="16.5" x14ac:dyDescent="0.25">
      <c r="A14" s="4">
        <v>3</v>
      </c>
      <c r="B14" s="6" t="s">
        <v>22</v>
      </c>
      <c r="C14" s="7"/>
      <c r="D14" s="23">
        <v>4.01</v>
      </c>
      <c r="E14" s="9">
        <f t="shared" si="1"/>
        <v>26.733333333333331</v>
      </c>
      <c r="F14" s="10">
        <v>7631</v>
      </c>
      <c r="G14" s="10">
        <v>101</v>
      </c>
      <c r="H14" s="10">
        <f t="shared" si="0"/>
        <v>7732</v>
      </c>
      <c r="I14" s="9">
        <f t="shared" si="2"/>
        <v>25.77333333333333</v>
      </c>
      <c r="J14" s="4" t="s">
        <v>205</v>
      </c>
      <c r="K14" s="4"/>
      <c r="L14" s="4"/>
      <c r="M14" s="4" t="str">
        <f t="shared" si="3"/>
        <v>Thuộc diện sắp xếp</v>
      </c>
    </row>
    <row r="15" spans="1:13" ht="16.5" x14ac:dyDescent="0.25">
      <c r="A15" s="4">
        <v>4</v>
      </c>
      <c r="B15" s="6" t="s">
        <v>23</v>
      </c>
      <c r="C15" s="7"/>
      <c r="D15" s="23">
        <v>1.49</v>
      </c>
      <c r="E15" s="9">
        <f t="shared" si="1"/>
        <v>9.9333333333333336</v>
      </c>
      <c r="F15" s="10">
        <v>9735</v>
      </c>
      <c r="G15" s="10">
        <v>2251</v>
      </c>
      <c r="H15" s="10">
        <f t="shared" si="0"/>
        <v>11986</v>
      </c>
      <c r="I15" s="9">
        <f t="shared" si="2"/>
        <v>39.953333333333333</v>
      </c>
      <c r="J15" s="4"/>
      <c r="K15" s="4"/>
      <c r="L15" s="4"/>
      <c r="M15" s="4" t="str">
        <f t="shared" si="3"/>
        <v>Thuộc diện sắp xếp</v>
      </c>
    </row>
    <row r="16" spans="1:13" ht="16.5" x14ac:dyDescent="0.25">
      <c r="A16" s="4">
        <v>5</v>
      </c>
      <c r="B16" s="6" t="s">
        <v>24</v>
      </c>
      <c r="C16" s="7"/>
      <c r="D16" s="23">
        <v>4.18</v>
      </c>
      <c r="E16" s="9">
        <f t="shared" si="1"/>
        <v>27.866666666666667</v>
      </c>
      <c r="F16" s="10">
        <v>14694</v>
      </c>
      <c r="G16" s="10">
        <v>412</v>
      </c>
      <c r="H16" s="10">
        <f t="shared" si="0"/>
        <v>15106</v>
      </c>
      <c r="I16" s="9">
        <f t="shared" si="2"/>
        <v>50.353333333333339</v>
      </c>
      <c r="J16" s="4"/>
      <c r="K16" s="4"/>
      <c r="L16" s="4"/>
      <c r="M16" s="4" t="str">
        <f t="shared" si="3"/>
        <v>Thuộc diện sắp xếp</v>
      </c>
    </row>
    <row r="17" spans="1:13" ht="16.5" x14ac:dyDescent="0.25">
      <c r="A17" s="4">
        <v>6</v>
      </c>
      <c r="B17" s="6" t="s">
        <v>25</v>
      </c>
      <c r="C17" s="7"/>
      <c r="D17" s="23">
        <v>1.58</v>
      </c>
      <c r="E17" s="9">
        <f t="shared" si="1"/>
        <v>10.533333333333333</v>
      </c>
      <c r="F17" s="10">
        <v>17503</v>
      </c>
      <c r="G17" s="10">
        <v>1331</v>
      </c>
      <c r="H17" s="10">
        <f t="shared" si="0"/>
        <v>18834</v>
      </c>
      <c r="I17" s="9">
        <f t="shared" si="2"/>
        <v>62.78</v>
      </c>
      <c r="J17" s="4"/>
      <c r="K17" s="4"/>
      <c r="L17" s="4"/>
      <c r="M17" s="4" t="str">
        <f t="shared" si="3"/>
        <v>Thuộc diện sắp xếp</v>
      </c>
    </row>
    <row r="18" spans="1:13" ht="16.5" x14ac:dyDescent="0.25">
      <c r="A18" s="4">
        <v>7</v>
      </c>
      <c r="B18" s="6" t="s">
        <v>26</v>
      </c>
      <c r="C18" s="7"/>
      <c r="D18" s="23">
        <v>3.97</v>
      </c>
      <c r="E18" s="9">
        <f t="shared" si="1"/>
        <v>26.466666666666665</v>
      </c>
      <c r="F18" s="10">
        <v>12796</v>
      </c>
      <c r="G18" s="10">
        <v>92</v>
      </c>
      <c r="H18" s="10">
        <f t="shared" si="0"/>
        <v>12888</v>
      </c>
      <c r="I18" s="9">
        <f t="shared" si="2"/>
        <v>42.96</v>
      </c>
      <c r="J18" s="4"/>
      <c r="K18" s="4"/>
      <c r="L18" s="4"/>
      <c r="M18" s="4" t="str">
        <f t="shared" si="3"/>
        <v>Thuộc diện sắp xếp</v>
      </c>
    </row>
    <row r="19" spans="1:13" ht="16.5" x14ac:dyDescent="0.25">
      <c r="A19" s="4">
        <v>8</v>
      </c>
      <c r="B19" s="6" t="s">
        <v>27</v>
      </c>
      <c r="C19" s="7"/>
      <c r="D19" s="23">
        <v>2.66</v>
      </c>
      <c r="E19" s="9">
        <f t="shared" si="1"/>
        <v>17.733333333333334</v>
      </c>
      <c r="F19" s="10">
        <v>24520</v>
      </c>
      <c r="G19" s="10">
        <v>1169</v>
      </c>
      <c r="H19" s="10">
        <f t="shared" si="0"/>
        <v>25689</v>
      </c>
      <c r="I19" s="9">
        <f t="shared" si="2"/>
        <v>85.63</v>
      </c>
      <c r="J19" s="4"/>
      <c r="K19" s="4"/>
      <c r="L19" s="4"/>
      <c r="M19" s="4" t="str">
        <f t="shared" si="3"/>
        <v>Thuộc diện sắp xếp</v>
      </c>
    </row>
    <row r="20" spans="1:13" ht="16.5" x14ac:dyDescent="0.25">
      <c r="A20" s="4">
        <v>9</v>
      </c>
      <c r="B20" s="6" t="s">
        <v>28</v>
      </c>
      <c r="C20" s="7"/>
      <c r="D20" s="23">
        <v>4.2699999999999996</v>
      </c>
      <c r="E20" s="9">
        <f t="shared" si="1"/>
        <v>28.466666666666661</v>
      </c>
      <c r="F20" s="10">
        <v>11636</v>
      </c>
      <c r="G20" s="10">
        <v>564</v>
      </c>
      <c r="H20" s="10">
        <f t="shared" si="0"/>
        <v>12200</v>
      </c>
      <c r="I20" s="9">
        <f t="shared" si="2"/>
        <v>40.666666666666664</v>
      </c>
      <c r="J20" s="4"/>
      <c r="K20" s="4"/>
      <c r="L20" s="4"/>
      <c r="M20" s="4" t="str">
        <f t="shared" si="3"/>
        <v>Thuộc diện sắp xếp</v>
      </c>
    </row>
    <row r="21" spans="1:13" ht="16.5" x14ac:dyDescent="0.25">
      <c r="A21" s="4">
        <v>10</v>
      </c>
      <c r="B21" s="6" t="s">
        <v>29</v>
      </c>
      <c r="C21" s="7"/>
      <c r="D21" s="23">
        <v>2.78</v>
      </c>
      <c r="E21" s="9">
        <f t="shared" si="1"/>
        <v>18.533333333333331</v>
      </c>
      <c r="F21" s="10">
        <v>10097</v>
      </c>
      <c r="G21" s="10">
        <v>256</v>
      </c>
      <c r="H21" s="10">
        <f t="shared" si="0"/>
        <v>10353</v>
      </c>
      <c r="I21" s="9">
        <f t="shared" si="2"/>
        <v>34.510000000000005</v>
      </c>
      <c r="J21" s="4"/>
      <c r="K21" s="4"/>
      <c r="L21" s="4"/>
      <c r="M21" s="4" t="str">
        <f t="shared" si="3"/>
        <v>Thuộc diện sắp xếp</v>
      </c>
    </row>
    <row r="22" spans="1:13" ht="16.5" x14ac:dyDescent="0.25">
      <c r="A22" s="4">
        <v>11</v>
      </c>
      <c r="B22" s="6" t="s">
        <v>30</v>
      </c>
      <c r="C22" s="7"/>
      <c r="D22" s="23">
        <v>1.98</v>
      </c>
      <c r="E22" s="9">
        <f t="shared" si="1"/>
        <v>13.200000000000001</v>
      </c>
      <c r="F22" s="10">
        <v>15808</v>
      </c>
      <c r="G22" s="10">
        <v>3324</v>
      </c>
      <c r="H22" s="10">
        <f t="shared" si="0"/>
        <v>19132</v>
      </c>
      <c r="I22" s="9">
        <f t="shared" si="2"/>
        <v>63.773333333333341</v>
      </c>
      <c r="J22" s="4"/>
      <c r="K22" s="4"/>
      <c r="L22" s="4"/>
      <c r="M22" s="4" t="str">
        <f t="shared" si="3"/>
        <v>Thuộc diện sắp xếp</v>
      </c>
    </row>
    <row r="23" spans="1:13" ht="16.5" x14ac:dyDescent="0.25">
      <c r="A23" s="4">
        <v>12</v>
      </c>
      <c r="B23" s="6" t="s">
        <v>31</v>
      </c>
      <c r="C23" s="7"/>
      <c r="D23" s="23">
        <v>3.12</v>
      </c>
      <c r="E23" s="9">
        <f t="shared" si="1"/>
        <v>20.8</v>
      </c>
      <c r="F23" s="10">
        <v>8161</v>
      </c>
      <c r="G23" s="10">
        <v>481</v>
      </c>
      <c r="H23" s="10">
        <f t="shared" si="0"/>
        <v>8642</v>
      </c>
      <c r="I23" s="9">
        <f t="shared" si="2"/>
        <v>28.806666666666668</v>
      </c>
      <c r="J23" s="4"/>
      <c r="K23" s="4"/>
      <c r="L23" s="4"/>
      <c r="M23" s="4" t="str">
        <f t="shared" si="3"/>
        <v>Thuộc diện sắp xếp</v>
      </c>
    </row>
    <row r="24" spans="1:13" ht="16.5" x14ac:dyDescent="0.25">
      <c r="A24" s="4">
        <v>13</v>
      </c>
      <c r="B24" s="6" t="s">
        <v>32</v>
      </c>
      <c r="C24" s="7"/>
      <c r="D24" s="23">
        <v>4.4000000000000004</v>
      </c>
      <c r="E24" s="9">
        <f t="shared" si="1"/>
        <v>29.333333333333332</v>
      </c>
      <c r="F24" s="10">
        <v>10485</v>
      </c>
      <c r="G24" s="10">
        <v>374</v>
      </c>
      <c r="H24" s="10">
        <f t="shared" si="0"/>
        <v>10859</v>
      </c>
      <c r="I24" s="9">
        <f t="shared" si="2"/>
        <v>36.196666666666665</v>
      </c>
      <c r="J24" s="4"/>
      <c r="K24" s="4"/>
      <c r="L24" s="4"/>
      <c r="M24" s="4" t="str">
        <f t="shared" si="3"/>
        <v>Thuộc diện sắp xếp</v>
      </c>
    </row>
    <row r="25" spans="1:13" ht="16.5" x14ac:dyDescent="0.25">
      <c r="A25" s="4">
        <v>14</v>
      </c>
      <c r="B25" s="6" t="s">
        <v>33</v>
      </c>
      <c r="C25" s="7"/>
      <c r="D25" s="23">
        <v>2.2000000000000002</v>
      </c>
      <c r="E25" s="9">
        <f t="shared" si="1"/>
        <v>14.666666666666666</v>
      </c>
      <c r="F25" s="10">
        <v>7433</v>
      </c>
      <c r="G25" s="10">
        <v>103</v>
      </c>
      <c r="H25" s="10">
        <f t="shared" si="0"/>
        <v>7536</v>
      </c>
      <c r="I25" s="9">
        <f t="shared" si="2"/>
        <v>25.119999999999997</v>
      </c>
      <c r="J25" s="4"/>
      <c r="K25" s="4"/>
      <c r="L25" s="4"/>
      <c r="M25" s="4" t="str">
        <f t="shared" si="3"/>
        <v>Thuộc diện sắp xếp</v>
      </c>
    </row>
    <row r="26" spans="1:13" ht="16.5" x14ac:dyDescent="0.25">
      <c r="A26" s="4">
        <v>15</v>
      </c>
      <c r="B26" s="6" t="s">
        <v>34</v>
      </c>
      <c r="C26" s="7"/>
      <c r="D26" s="23">
        <v>2.35</v>
      </c>
      <c r="E26" s="9">
        <f t="shared" si="1"/>
        <v>15.666666666666668</v>
      </c>
      <c r="F26" s="10">
        <v>5399</v>
      </c>
      <c r="G26" s="10">
        <v>118</v>
      </c>
      <c r="H26" s="10">
        <f t="shared" si="0"/>
        <v>5517</v>
      </c>
      <c r="I26" s="9">
        <f t="shared" si="2"/>
        <v>18.39</v>
      </c>
      <c r="J26" s="4"/>
      <c r="K26" s="4"/>
      <c r="L26" s="4"/>
      <c r="M26" s="4" t="str">
        <f t="shared" si="3"/>
        <v>Thuộc diện sắp xếp</v>
      </c>
    </row>
    <row r="27" spans="1:13" ht="16.5" x14ac:dyDescent="0.25">
      <c r="A27" s="4">
        <v>16</v>
      </c>
      <c r="B27" s="6" t="s">
        <v>35</v>
      </c>
      <c r="C27" s="7"/>
      <c r="D27" s="23">
        <v>3.06</v>
      </c>
      <c r="E27" s="9">
        <f t="shared" si="1"/>
        <v>20.400000000000002</v>
      </c>
      <c r="F27" s="10">
        <v>11016</v>
      </c>
      <c r="G27" s="10">
        <v>3823</v>
      </c>
      <c r="H27" s="10">
        <f t="shared" si="0"/>
        <v>14839</v>
      </c>
      <c r="I27" s="9">
        <f t="shared" si="2"/>
        <v>49.463333333333331</v>
      </c>
      <c r="J27" s="4"/>
      <c r="K27" s="4"/>
      <c r="L27" s="4"/>
      <c r="M27" s="4" t="str">
        <f t="shared" si="3"/>
        <v>Thuộc diện sắp xếp</v>
      </c>
    </row>
    <row r="28" spans="1:13" ht="16.5" x14ac:dyDescent="0.25">
      <c r="A28" s="4">
        <v>17</v>
      </c>
      <c r="B28" s="6" t="s">
        <v>36</v>
      </c>
      <c r="C28" s="7"/>
      <c r="D28" s="23">
        <v>6.52</v>
      </c>
      <c r="E28" s="9">
        <f t="shared" si="1"/>
        <v>43.466666666666661</v>
      </c>
      <c r="F28" s="10">
        <v>11779</v>
      </c>
      <c r="G28" s="10">
        <v>1276</v>
      </c>
      <c r="H28" s="10">
        <f t="shared" si="0"/>
        <v>13055</v>
      </c>
      <c r="I28" s="9">
        <f t="shared" si="2"/>
        <v>43.516666666666666</v>
      </c>
      <c r="J28" s="4"/>
      <c r="K28" s="4"/>
      <c r="L28" s="4"/>
      <c r="M28" s="4" t="str">
        <f t="shared" si="3"/>
        <v>Thuộc diện sắp xếp</v>
      </c>
    </row>
    <row r="29" spans="1:13" ht="16.5" x14ac:dyDescent="0.25">
      <c r="A29" s="4">
        <v>18</v>
      </c>
      <c r="B29" s="6" t="s">
        <v>37</v>
      </c>
      <c r="C29" s="7"/>
      <c r="D29" s="23">
        <v>9.25</v>
      </c>
      <c r="E29" s="9">
        <f t="shared" si="1"/>
        <v>61.666666666666671</v>
      </c>
      <c r="F29" s="10">
        <v>9694</v>
      </c>
      <c r="G29" s="10">
        <v>705</v>
      </c>
      <c r="H29" s="10">
        <f t="shared" si="0"/>
        <v>10399</v>
      </c>
      <c r="I29" s="9">
        <f t="shared" si="2"/>
        <v>34.663333333333334</v>
      </c>
      <c r="J29" s="4"/>
      <c r="K29" s="4"/>
      <c r="L29" s="4"/>
      <c r="M29" s="4" t="str">
        <f t="shared" si="3"/>
        <v>Thuộc diện sắp xếp</v>
      </c>
    </row>
    <row r="30" spans="1:13" ht="16.5" x14ac:dyDescent="0.25">
      <c r="A30" s="4">
        <v>19</v>
      </c>
      <c r="B30" s="6" t="s">
        <v>38</v>
      </c>
      <c r="C30" s="7"/>
      <c r="D30" s="23">
        <v>3.2</v>
      </c>
      <c r="E30" s="9">
        <f t="shared" si="1"/>
        <v>21.333333333333336</v>
      </c>
      <c r="F30" s="10">
        <v>15858</v>
      </c>
      <c r="G30" s="10">
        <v>228</v>
      </c>
      <c r="H30" s="10">
        <f t="shared" si="0"/>
        <v>16086</v>
      </c>
      <c r="I30" s="9">
        <f t="shared" si="2"/>
        <v>53.620000000000005</v>
      </c>
      <c r="J30" s="4"/>
      <c r="K30" s="4"/>
      <c r="L30" s="4"/>
      <c r="M30" s="4" t="str">
        <f t="shared" si="3"/>
        <v>Thuộc diện sắp xếp</v>
      </c>
    </row>
    <row r="31" spans="1:13" ht="16.5" x14ac:dyDescent="0.25">
      <c r="A31" s="4">
        <v>20</v>
      </c>
      <c r="B31" s="6" t="s">
        <v>39</v>
      </c>
      <c r="C31" s="7"/>
      <c r="D31" s="23">
        <v>1</v>
      </c>
      <c r="E31" s="9">
        <f t="shared" si="1"/>
        <v>6.666666666666667</v>
      </c>
      <c r="F31" s="10">
        <v>7636</v>
      </c>
      <c r="G31" s="10">
        <v>182</v>
      </c>
      <c r="H31" s="10">
        <f t="shared" si="0"/>
        <v>7818</v>
      </c>
      <c r="I31" s="9">
        <f t="shared" si="2"/>
        <v>26.06</v>
      </c>
      <c r="J31" s="4"/>
      <c r="K31" s="4"/>
      <c r="L31" s="4"/>
      <c r="M31" s="4" t="str">
        <f t="shared" si="3"/>
        <v>Thuộc diện sắp xếp</v>
      </c>
    </row>
    <row r="32" spans="1:13" ht="16.5" x14ac:dyDescent="0.25">
      <c r="A32" s="4">
        <v>21</v>
      </c>
      <c r="B32" s="6" t="s">
        <v>40</v>
      </c>
      <c r="C32" s="7"/>
      <c r="D32" s="23">
        <v>2.9</v>
      </c>
      <c r="E32" s="9">
        <f>D32/15*100</f>
        <v>19.333333333333332</v>
      </c>
      <c r="F32" s="10">
        <v>12587</v>
      </c>
      <c r="G32" s="10">
        <v>346</v>
      </c>
      <c r="H32" s="10">
        <f t="shared" si="0"/>
        <v>12933</v>
      </c>
      <c r="I32" s="9">
        <f t="shared" si="2"/>
        <v>43.11</v>
      </c>
      <c r="J32" s="4"/>
      <c r="K32" s="4"/>
      <c r="L32" s="4"/>
      <c r="M32" s="4" t="str">
        <f t="shared" si="3"/>
        <v>Thuộc diện sắp xếp</v>
      </c>
    </row>
    <row r="33" spans="1:13" ht="16.5" x14ac:dyDescent="0.25">
      <c r="A33" s="4">
        <v>22</v>
      </c>
      <c r="B33" s="6" t="s">
        <v>41</v>
      </c>
      <c r="C33" s="7"/>
      <c r="D33" s="23">
        <v>8.59</v>
      </c>
      <c r="E33" s="9">
        <f>D33/100*100</f>
        <v>8.59</v>
      </c>
      <c r="F33" s="10">
        <v>7813</v>
      </c>
      <c r="G33" s="10">
        <v>48</v>
      </c>
      <c r="H33" s="10">
        <f t="shared" si="0"/>
        <v>7861</v>
      </c>
      <c r="I33" s="9">
        <f>H33/10000*100</f>
        <v>78.61</v>
      </c>
      <c r="J33" s="4" t="s">
        <v>205</v>
      </c>
      <c r="K33" s="4"/>
      <c r="L33" s="4"/>
      <c r="M33" s="4" t="str">
        <f t="shared" si="3"/>
        <v>Thuộc diện sắp xếp</v>
      </c>
    </row>
    <row r="34" spans="1:13" ht="16.5" x14ac:dyDescent="0.25">
      <c r="A34" s="4">
        <v>23</v>
      </c>
      <c r="B34" s="6" t="s">
        <v>42</v>
      </c>
      <c r="C34" s="7"/>
      <c r="D34" s="23">
        <v>8.49</v>
      </c>
      <c r="E34" s="9">
        <f t="shared" ref="E34:E43" si="4">D34/100*100</f>
        <v>8.49</v>
      </c>
      <c r="F34" s="10">
        <v>5288</v>
      </c>
      <c r="G34" s="10">
        <v>12</v>
      </c>
      <c r="H34" s="10">
        <f t="shared" si="0"/>
        <v>5300</v>
      </c>
      <c r="I34" s="9">
        <f t="shared" ref="I34:I43" si="5">H34/10000*100</f>
        <v>53</v>
      </c>
      <c r="J34" s="4" t="s">
        <v>205</v>
      </c>
      <c r="K34" s="4"/>
      <c r="L34" s="4"/>
      <c r="M34" s="4" t="str">
        <f t="shared" si="3"/>
        <v>Thuộc diện sắp xếp</v>
      </c>
    </row>
    <row r="35" spans="1:13" ht="16.5" x14ac:dyDescent="0.25">
      <c r="A35" s="4">
        <v>24</v>
      </c>
      <c r="B35" s="6" t="s">
        <v>43</v>
      </c>
      <c r="C35" s="7"/>
      <c r="D35" s="23">
        <v>8.16</v>
      </c>
      <c r="E35" s="9">
        <f t="shared" si="4"/>
        <v>8.16</v>
      </c>
      <c r="F35" s="10">
        <v>7187</v>
      </c>
      <c r="G35" s="10">
        <v>22</v>
      </c>
      <c r="H35" s="10">
        <f t="shared" si="0"/>
        <v>7209</v>
      </c>
      <c r="I35" s="9">
        <f t="shared" si="5"/>
        <v>72.09</v>
      </c>
      <c r="J35" s="4" t="s">
        <v>205</v>
      </c>
      <c r="K35" s="4"/>
      <c r="L35" s="4"/>
      <c r="M35" s="4" t="str">
        <f t="shared" si="3"/>
        <v>Thuộc diện sắp xếp</v>
      </c>
    </row>
    <row r="36" spans="1:13" ht="16.5" x14ac:dyDescent="0.25">
      <c r="A36" s="4">
        <v>25</v>
      </c>
      <c r="B36" s="6" t="s">
        <v>44</v>
      </c>
      <c r="C36" s="7"/>
      <c r="D36" s="23">
        <v>15.49</v>
      </c>
      <c r="E36" s="9">
        <f t="shared" si="4"/>
        <v>15.49</v>
      </c>
      <c r="F36" s="10">
        <v>10860</v>
      </c>
      <c r="G36" s="10">
        <v>71</v>
      </c>
      <c r="H36" s="10">
        <f t="shared" si="0"/>
        <v>10931</v>
      </c>
      <c r="I36" s="9">
        <f t="shared" si="5"/>
        <v>109.31</v>
      </c>
      <c r="J36" s="4" t="s">
        <v>205</v>
      </c>
      <c r="K36" s="4"/>
      <c r="L36" s="4"/>
      <c r="M36" s="4" t="str">
        <f t="shared" si="3"/>
        <v>Thuộc diện sắp xếp</v>
      </c>
    </row>
    <row r="37" spans="1:13" ht="16.5" x14ac:dyDescent="0.25">
      <c r="A37" s="4">
        <v>26</v>
      </c>
      <c r="B37" s="6" t="s">
        <v>45</v>
      </c>
      <c r="C37" s="7"/>
      <c r="D37" s="23">
        <v>6.34</v>
      </c>
      <c r="E37" s="9">
        <f t="shared" si="4"/>
        <v>6.34</v>
      </c>
      <c r="F37" s="10">
        <v>4125</v>
      </c>
      <c r="G37" s="10">
        <v>23</v>
      </c>
      <c r="H37" s="10">
        <f t="shared" si="0"/>
        <v>4148</v>
      </c>
      <c r="I37" s="9">
        <f t="shared" si="5"/>
        <v>41.48</v>
      </c>
      <c r="J37" s="4" t="s">
        <v>205</v>
      </c>
      <c r="K37" s="4"/>
      <c r="L37" s="4"/>
      <c r="M37" s="4" t="str">
        <f t="shared" si="3"/>
        <v>Thuộc diện sắp xếp</v>
      </c>
    </row>
    <row r="38" spans="1:13" ht="16.5" x14ac:dyDescent="0.25">
      <c r="A38" s="4">
        <v>27</v>
      </c>
      <c r="B38" s="6" t="s">
        <v>46</v>
      </c>
      <c r="C38" s="7"/>
      <c r="D38" s="23">
        <v>20.68</v>
      </c>
      <c r="E38" s="9">
        <f t="shared" si="4"/>
        <v>20.68</v>
      </c>
      <c r="F38" s="10">
        <v>6744</v>
      </c>
      <c r="G38" s="10">
        <v>15</v>
      </c>
      <c r="H38" s="10">
        <f t="shared" si="0"/>
        <v>6759</v>
      </c>
      <c r="I38" s="9">
        <f t="shared" si="5"/>
        <v>67.589999999999989</v>
      </c>
      <c r="J38" s="4" t="s">
        <v>205</v>
      </c>
      <c r="K38" s="4"/>
      <c r="L38" s="4"/>
      <c r="M38" s="4" t="str">
        <f t="shared" si="3"/>
        <v>Thuộc diện sắp xếp</v>
      </c>
    </row>
    <row r="39" spans="1:13" ht="16.5" x14ac:dyDescent="0.25">
      <c r="A39" s="4">
        <v>28</v>
      </c>
      <c r="B39" s="6" t="s">
        <v>47</v>
      </c>
      <c r="C39" s="7"/>
      <c r="D39" s="23">
        <v>18.5</v>
      </c>
      <c r="E39" s="9">
        <f t="shared" si="4"/>
        <v>18.5</v>
      </c>
      <c r="F39" s="10">
        <v>6180</v>
      </c>
      <c r="G39" s="10">
        <v>39</v>
      </c>
      <c r="H39" s="10">
        <f t="shared" si="0"/>
        <v>6219</v>
      </c>
      <c r="I39" s="9">
        <f t="shared" si="5"/>
        <v>62.19</v>
      </c>
      <c r="J39" s="4" t="s">
        <v>205</v>
      </c>
      <c r="K39" s="4"/>
      <c r="L39" s="4"/>
      <c r="M39" s="4" t="str">
        <f t="shared" si="3"/>
        <v>Thuộc diện sắp xếp</v>
      </c>
    </row>
    <row r="40" spans="1:13" ht="16.5" x14ac:dyDescent="0.25">
      <c r="A40" s="4">
        <v>29</v>
      </c>
      <c r="B40" s="6" t="s">
        <v>48</v>
      </c>
      <c r="C40" s="7"/>
      <c r="D40" s="23">
        <v>11.57</v>
      </c>
      <c r="E40" s="9">
        <f t="shared" si="4"/>
        <v>11.57</v>
      </c>
      <c r="F40" s="10">
        <v>10963</v>
      </c>
      <c r="G40" s="10">
        <v>1767</v>
      </c>
      <c r="H40" s="10">
        <f t="shared" si="0"/>
        <v>12730</v>
      </c>
      <c r="I40" s="9">
        <f>H40/16000*100</f>
        <v>79.5625</v>
      </c>
      <c r="J40" s="4"/>
      <c r="K40" s="4"/>
      <c r="L40" s="4"/>
      <c r="M40" s="4" t="str">
        <f t="shared" si="3"/>
        <v>Thuộc diện sắp xếp</v>
      </c>
    </row>
    <row r="41" spans="1:13" ht="16.5" x14ac:dyDescent="0.25">
      <c r="A41" s="4">
        <v>30</v>
      </c>
      <c r="B41" s="6" t="s">
        <v>49</v>
      </c>
      <c r="C41" s="7"/>
      <c r="D41" s="23">
        <v>16.62</v>
      </c>
      <c r="E41" s="9">
        <f t="shared" si="4"/>
        <v>16.62</v>
      </c>
      <c r="F41" s="10">
        <v>15581</v>
      </c>
      <c r="G41" s="10">
        <v>180</v>
      </c>
      <c r="H41" s="10">
        <f t="shared" si="0"/>
        <v>15761</v>
      </c>
      <c r="I41" s="9">
        <f t="shared" si="5"/>
        <v>157.61000000000001</v>
      </c>
      <c r="J41" s="4" t="s">
        <v>205</v>
      </c>
      <c r="K41" s="4"/>
      <c r="L41" s="4"/>
      <c r="M41" s="4" t="str">
        <f t="shared" si="3"/>
        <v>Thuộc diện sắp xếp</v>
      </c>
    </row>
    <row r="42" spans="1:13" ht="16.5" x14ac:dyDescent="0.25">
      <c r="A42" s="4">
        <v>31</v>
      </c>
      <c r="B42" s="6" t="s">
        <v>50</v>
      </c>
      <c r="C42" s="7"/>
      <c r="D42" s="23">
        <v>14.59</v>
      </c>
      <c r="E42" s="9">
        <f t="shared" si="4"/>
        <v>14.59</v>
      </c>
      <c r="F42" s="10">
        <v>6434</v>
      </c>
      <c r="G42" s="10">
        <v>41</v>
      </c>
      <c r="H42" s="10">
        <f t="shared" si="0"/>
        <v>6475</v>
      </c>
      <c r="I42" s="9">
        <f t="shared" si="5"/>
        <v>64.75</v>
      </c>
      <c r="J42" s="4" t="s">
        <v>205</v>
      </c>
      <c r="K42" s="4"/>
      <c r="L42" s="4"/>
      <c r="M42" s="4" t="str">
        <f t="shared" si="3"/>
        <v>Thuộc diện sắp xếp</v>
      </c>
    </row>
    <row r="43" spans="1:13" ht="16.5" x14ac:dyDescent="0.25">
      <c r="A43" s="4">
        <v>32</v>
      </c>
      <c r="B43" s="6" t="s">
        <v>51</v>
      </c>
      <c r="C43" s="7"/>
      <c r="D43" s="23">
        <v>16.149999999999999</v>
      </c>
      <c r="E43" s="9">
        <f t="shared" si="4"/>
        <v>16.149999999999999</v>
      </c>
      <c r="F43" s="10">
        <v>9059</v>
      </c>
      <c r="G43" s="10">
        <v>154</v>
      </c>
      <c r="H43" s="10">
        <f t="shared" si="0"/>
        <v>9213</v>
      </c>
      <c r="I43" s="9">
        <f t="shared" si="5"/>
        <v>92.13</v>
      </c>
      <c r="J43" s="4" t="s">
        <v>205</v>
      </c>
      <c r="K43" s="4"/>
      <c r="L43" s="4"/>
      <c r="M43" s="4" t="str">
        <f t="shared" si="3"/>
        <v>Thuộc diện sắp xếp</v>
      </c>
    </row>
    <row r="44" spans="1:13" ht="16.5" x14ac:dyDescent="0.25">
      <c r="A44" s="4">
        <v>1</v>
      </c>
      <c r="B44" s="11" t="s">
        <v>53</v>
      </c>
      <c r="C44" s="7"/>
      <c r="D44" s="23">
        <v>8.59</v>
      </c>
      <c r="E44" s="9">
        <f t="shared" ref="E44:E51" si="6">D44/15*100</f>
        <v>57.266666666666666</v>
      </c>
      <c r="F44" s="10">
        <v>6363</v>
      </c>
      <c r="G44" s="10">
        <v>439</v>
      </c>
      <c r="H44" s="10">
        <f t="shared" si="0"/>
        <v>6802</v>
      </c>
      <c r="I44" s="9">
        <f t="shared" ref="I44:I63" si="7">H44/16000*100</f>
        <v>42.512499999999996</v>
      </c>
      <c r="J44" s="4"/>
      <c r="K44" s="4"/>
      <c r="L44" s="4"/>
      <c r="M44" s="4" t="str">
        <f t="shared" si="3"/>
        <v>Thuộc diện sắp xếp</v>
      </c>
    </row>
    <row r="45" spans="1:13" ht="16.5" x14ac:dyDescent="0.25">
      <c r="A45" s="4">
        <v>2</v>
      </c>
      <c r="B45" s="11" t="s">
        <v>54</v>
      </c>
      <c r="C45" s="7"/>
      <c r="D45" s="23">
        <v>5.09</v>
      </c>
      <c r="E45" s="9">
        <f t="shared" si="6"/>
        <v>33.93333333333333</v>
      </c>
      <c r="F45" s="10">
        <v>5680</v>
      </c>
      <c r="G45" s="10">
        <v>105</v>
      </c>
      <c r="H45" s="10">
        <f t="shared" si="0"/>
        <v>5785</v>
      </c>
      <c r="I45" s="9">
        <f t="shared" si="7"/>
        <v>36.15625</v>
      </c>
      <c r="J45" s="4"/>
      <c r="K45" s="4"/>
      <c r="L45" s="4"/>
      <c r="M45" s="4" t="str">
        <f t="shared" si="3"/>
        <v>Thuộc diện sắp xếp</v>
      </c>
    </row>
    <row r="46" spans="1:13" ht="16.5" x14ac:dyDescent="0.25">
      <c r="A46" s="4">
        <v>3</v>
      </c>
      <c r="B46" s="11" t="s">
        <v>55</v>
      </c>
      <c r="C46" s="7"/>
      <c r="D46" s="23">
        <v>10.9</v>
      </c>
      <c r="E46" s="9">
        <f t="shared" si="6"/>
        <v>72.666666666666671</v>
      </c>
      <c r="F46" s="10">
        <v>6189</v>
      </c>
      <c r="G46" s="10">
        <v>87</v>
      </c>
      <c r="H46" s="10">
        <f t="shared" si="0"/>
        <v>6276</v>
      </c>
      <c r="I46" s="9">
        <f t="shared" si="7"/>
        <v>39.225000000000001</v>
      </c>
      <c r="J46" s="4"/>
      <c r="K46" s="4"/>
      <c r="L46" s="4"/>
      <c r="M46" s="4" t="str">
        <f t="shared" si="3"/>
        <v>Thuộc diện sắp xếp</v>
      </c>
    </row>
    <row r="47" spans="1:13" ht="16.5" x14ac:dyDescent="0.25">
      <c r="A47" s="4">
        <v>4</v>
      </c>
      <c r="B47" s="11" t="s">
        <v>56</v>
      </c>
      <c r="C47" s="7"/>
      <c r="D47" s="23">
        <v>16.03</v>
      </c>
      <c r="E47" s="9">
        <f t="shared" si="6"/>
        <v>106.86666666666666</v>
      </c>
      <c r="F47" s="10">
        <v>13939</v>
      </c>
      <c r="G47" s="10">
        <v>52</v>
      </c>
      <c r="H47" s="10">
        <f t="shared" si="0"/>
        <v>13991</v>
      </c>
      <c r="I47" s="9">
        <f t="shared" si="7"/>
        <v>87.443749999999994</v>
      </c>
      <c r="J47" s="4"/>
      <c r="K47" s="4"/>
      <c r="L47" s="4"/>
      <c r="M47" s="4" t="str">
        <f t="shared" si="3"/>
        <v>Thuộc diện sắp xếp</v>
      </c>
    </row>
    <row r="48" spans="1:13" ht="16.5" x14ac:dyDescent="0.25">
      <c r="A48" s="4">
        <v>5</v>
      </c>
      <c r="B48" s="11" t="s">
        <v>57</v>
      </c>
      <c r="C48" s="7"/>
      <c r="D48" s="23">
        <v>1.62</v>
      </c>
      <c r="E48" s="9">
        <f t="shared" si="6"/>
        <v>10.8</v>
      </c>
      <c r="F48" s="10">
        <v>8265</v>
      </c>
      <c r="G48" s="10">
        <v>235</v>
      </c>
      <c r="H48" s="10">
        <f t="shared" si="0"/>
        <v>8500</v>
      </c>
      <c r="I48" s="9">
        <f t="shared" si="7"/>
        <v>53.125</v>
      </c>
      <c r="J48" s="4"/>
      <c r="K48" s="4"/>
      <c r="L48" s="4"/>
      <c r="M48" s="4" t="str">
        <f t="shared" si="3"/>
        <v>Thuộc diện sắp xếp</v>
      </c>
    </row>
    <row r="49" spans="1:13" ht="16.5" x14ac:dyDescent="0.25">
      <c r="A49" s="4">
        <v>6</v>
      </c>
      <c r="B49" s="11" t="s">
        <v>58</v>
      </c>
      <c r="C49" s="7"/>
      <c r="D49" s="23">
        <v>4.6399999999999997</v>
      </c>
      <c r="E49" s="9">
        <f t="shared" si="6"/>
        <v>30.93333333333333</v>
      </c>
      <c r="F49" s="10">
        <v>6457</v>
      </c>
      <c r="G49" s="10">
        <v>195</v>
      </c>
      <c r="H49" s="10">
        <f t="shared" si="0"/>
        <v>6652</v>
      </c>
      <c r="I49" s="9">
        <f t="shared" si="7"/>
        <v>41.575000000000003</v>
      </c>
      <c r="J49" s="4"/>
      <c r="K49" s="4"/>
      <c r="L49" s="4"/>
      <c r="M49" s="4" t="str">
        <f t="shared" si="3"/>
        <v>Thuộc diện sắp xếp</v>
      </c>
    </row>
    <row r="50" spans="1:13" ht="16.5" x14ac:dyDescent="0.25">
      <c r="A50" s="4">
        <v>7</v>
      </c>
      <c r="B50" s="11" t="s">
        <v>59</v>
      </c>
      <c r="C50" s="7"/>
      <c r="D50" s="23">
        <v>4.25</v>
      </c>
      <c r="E50" s="9">
        <f t="shared" si="6"/>
        <v>28.333333333333332</v>
      </c>
      <c r="F50" s="10">
        <v>8294</v>
      </c>
      <c r="G50" s="10">
        <v>308</v>
      </c>
      <c r="H50" s="10">
        <f t="shared" si="0"/>
        <v>8602</v>
      </c>
      <c r="I50" s="9">
        <f t="shared" si="7"/>
        <v>53.762500000000003</v>
      </c>
      <c r="J50" s="4"/>
      <c r="K50" s="4"/>
      <c r="L50" s="4"/>
      <c r="M50" s="4" t="str">
        <f t="shared" si="3"/>
        <v>Thuộc diện sắp xếp</v>
      </c>
    </row>
    <row r="51" spans="1:13" ht="16.5" x14ac:dyDescent="0.25">
      <c r="A51" s="4">
        <v>8</v>
      </c>
      <c r="B51" s="11" t="s">
        <v>60</v>
      </c>
      <c r="C51" s="7"/>
      <c r="D51" s="23">
        <v>8.61</v>
      </c>
      <c r="E51" s="9">
        <f t="shared" si="6"/>
        <v>57.4</v>
      </c>
      <c r="F51" s="10">
        <v>5277</v>
      </c>
      <c r="G51" s="10">
        <v>12</v>
      </c>
      <c r="H51" s="10">
        <f t="shared" si="0"/>
        <v>5289</v>
      </c>
      <c r="I51" s="9">
        <f t="shared" si="7"/>
        <v>33.056249999999999</v>
      </c>
      <c r="J51" s="4"/>
      <c r="K51" s="4"/>
      <c r="L51" s="4"/>
      <c r="M51" s="4" t="str">
        <f t="shared" si="3"/>
        <v>Thuộc diện sắp xếp</v>
      </c>
    </row>
    <row r="52" spans="1:13" ht="16.5" x14ac:dyDescent="0.25">
      <c r="A52" s="4">
        <v>9</v>
      </c>
      <c r="B52" s="11" t="s">
        <v>61</v>
      </c>
      <c r="C52" s="7"/>
      <c r="D52" s="23">
        <v>27.18</v>
      </c>
      <c r="E52" s="9">
        <f>D52/100*100</f>
        <v>27.18</v>
      </c>
      <c r="F52" s="10">
        <v>9801</v>
      </c>
      <c r="G52" s="10">
        <v>36</v>
      </c>
      <c r="H52" s="10">
        <f t="shared" si="0"/>
        <v>9837</v>
      </c>
      <c r="I52" s="9">
        <f t="shared" ref="I52" si="8">H52/10000*100</f>
        <v>98.37</v>
      </c>
      <c r="J52" s="4" t="s">
        <v>205</v>
      </c>
      <c r="K52" s="4"/>
      <c r="L52" s="4"/>
      <c r="M52" s="4" t="str">
        <f t="shared" si="3"/>
        <v>Thuộc diện sắp xếp</v>
      </c>
    </row>
    <row r="53" spans="1:13" ht="16.5" x14ac:dyDescent="0.25">
      <c r="A53" s="4">
        <v>10</v>
      </c>
      <c r="B53" s="11" t="s">
        <v>62</v>
      </c>
      <c r="C53" s="7"/>
      <c r="D53" s="23">
        <v>10.4</v>
      </c>
      <c r="E53" s="9">
        <f>D53/60*100</f>
        <v>17.333333333333336</v>
      </c>
      <c r="F53" s="10">
        <v>5743</v>
      </c>
      <c r="G53" s="10">
        <v>132</v>
      </c>
      <c r="H53" s="10">
        <f t="shared" si="0"/>
        <v>5875</v>
      </c>
      <c r="I53" s="9">
        <f t="shared" si="7"/>
        <v>36.71875</v>
      </c>
      <c r="J53" s="4"/>
      <c r="K53" s="4"/>
      <c r="L53" s="4"/>
      <c r="M53" s="4" t="str">
        <f t="shared" si="3"/>
        <v>Thuộc diện sắp xếp</v>
      </c>
    </row>
    <row r="54" spans="1:13" ht="16.5" x14ac:dyDescent="0.25">
      <c r="A54" s="3" t="s">
        <v>8</v>
      </c>
      <c r="B54" s="12" t="s">
        <v>63</v>
      </c>
      <c r="C54" s="15"/>
      <c r="D54" s="22">
        <f>SUM(D55:D72)</f>
        <v>258.44</v>
      </c>
      <c r="E54" s="14"/>
      <c r="F54" s="13">
        <f>SUM(F55:F72)</f>
        <v>187757</v>
      </c>
      <c r="G54" s="13">
        <f>SUM(G55:G72)</f>
        <v>21087</v>
      </c>
      <c r="H54" s="13">
        <f t="shared" si="0"/>
        <v>208844</v>
      </c>
      <c r="I54" s="14"/>
      <c r="J54" s="3"/>
      <c r="K54" s="3"/>
      <c r="L54" s="3"/>
      <c r="M54" s="4" t="str">
        <f t="shared" si="3"/>
        <v>Thuộc diện sắp xếp</v>
      </c>
    </row>
    <row r="55" spans="1:13" ht="16.5" x14ac:dyDescent="0.25">
      <c r="A55" s="4">
        <v>1</v>
      </c>
      <c r="B55" s="11" t="s">
        <v>64</v>
      </c>
      <c r="C55" s="7"/>
      <c r="D55" s="23">
        <v>4.34</v>
      </c>
      <c r="E55" s="9">
        <f t="shared" ref="E55:E63" si="9">D55/15*100</f>
        <v>28.933333333333334</v>
      </c>
      <c r="F55" s="10">
        <v>11910</v>
      </c>
      <c r="G55" s="10">
        <v>598</v>
      </c>
      <c r="H55" s="10">
        <f t="shared" si="0"/>
        <v>12508</v>
      </c>
      <c r="I55" s="9">
        <f t="shared" si="7"/>
        <v>78.174999999999997</v>
      </c>
      <c r="J55" s="4"/>
      <c r="K55" s="4"/>
      <c r="L55" s="4"/>
      <c r="M55" s="4" t="str">
        <f t="shared" si="3"/>
        <v>Thuộc diện sắp xếp</v>
      </c>
    </row>
    <row r="56" spans="1:13" ht="16.5" x14ac:dyDescent="0.25">
      <c r="A56" s="4">
        <v>2</v>
      </c>
      <c r="B56" s="11" t="s">
        <v>65</v>
      </c>
      <c r="C56" s="7"/>
      <c r="D56" s="23">
        <v>3.87</v>
      </c>
      <c r="E56" s="9">
        <f t="shared" si="9"/>
        <v>25.8</v>
      </c>
      <c r="F56" s="10">
        <v>3816</v>
      </c>
      <c r="G56" s="10">
        <v>57</v>
      </c>
      <c r="H56" s="10">
        <f t="shared" si="0"/>
        <v>3873</v>
      </c>
      <c r="I56" s="9">
        <f t="shared" ref="I56" si="10">H56/10000*100</f>
        <v>38.729999999999997</v>
      </c>
      <c r="J56" s="4" t="s">
        <v>205</v>
      </c>
      <c r="K56" s="4"/>
      <c r="L56" s="4"/>
      <c r="M56" s="4" t="str">
        <f t="shared" si="3"/>
        <v>Thuộc diện sắp xếp</v>
      </c>
    </row>
    <row r="57" spans="1:13" ht="16.5" x14ac:dyDescent="0.25">
      <c r="A57" s="4">
        <v>3</v>
      </c>
      <c r="B57" s="11" t="s">
        <v>66</v>
      </c>
      <c r="C57" s="7"/>
      <c r="D57" s="23">
        <v>3.51</v>
      </c>
      <c r="E57" s="9">
        <f t="shared" si="9"/>
        <v>23.4</v>
      </c>
      <c r="F57" s="10">
        <v>5434</v>
      </c>
      <c r="G57" s="10">
        <v>1325</v>
      </c>
      <c r="H57" s="10">
        <f t="shared" si="0"/>
        <v>6759</v>
      </c>
      <c r="I57" s="9">
        <f t="shared" si="7"/>
        <v>42.243750000000006</v>
      </c>
      <c r="J57" s="4"/>
      <c r="K57" s="4"/>
      <c r="L57" s="4"/>
      <c r="M57" s="4" t="str">
        <f t="shared" si="3"/>
        <v>Thuộc diện sắp xếp</v>
      </c>
    </row>
    <row r="58" spans="1:13" ht="16.5" x14ac:dyDescent="0.25">
      <c r="A58" s="4">
        <v>4</v>
      </c>
      <c r="B58" s="11" t="s">
        <v>67</v>
      </c>
      <c r="C58" s="7"/>
      <c r="D58" s="23">
        <v>7.73</v>
      </c>
      <c r="E58" s="9">
        <f t="shared" si="9"/>
        <v>51.533333333333331</v>
      </c>
      <c r="F58" s="17">
        <v>7496</v>
      </c>
      <c r="G58" s="17">
        <v>14817</v>
      </c>
      <c r="H58" s="10">
        <f t="shared" si="0"/>
        <v>22313</v>
      </c>
      <c r="I58" s="9">
        <f t="shared" si="7"/>
        <v>139.45624999999998</v>
      </c>
      <c r="J58" s="4"/>
      <c r="K58" s="4"/>
      <c r="L58" s="4"/>
      <c r="M58" s="4" t="str">
        <f t="shared" si="3"/>
        <v>Thuộc diện sắp xếp</v>
      </c>
    </row>
    <row r="59" spans="1:13" ht="16.5" x14ac:dyDescent="0.25">
      <c r="A59" s="4">
        <v>5</v>
      </c>
      <c r="B59" s="11" t="s">
        <v>68</v>
      </c>
      <c r="C59" s="7"/>
      <c r="D59" s="23">
        <v>14.37</v>
      </c>
      <c r="E59" s="9">
        <f t="shared" si="9"/>
        <v>95.8</v>
      </c>
      <c r="F59" s="10">
        <v>11983</v>
      </c>
      <c r="G59" s="10">
        <v>134</v>
      </c>
      <c r="H59" s="10">
        <f t="shared" si="0"/>
        <v>12117</v>
      </c>
      <c r="I59" s="9">
        <f t="shared" si="7"/>
        <v>75.731250000000003</v>
      </c>
      <c r="J59" s="4"/>
      <c r="K59" s="4"/>
      <c r="L59" s="4"/>
      <c r="M59" s="4" t="str">
        <f t="shared" si="3"/>
        <v>Thuộc diện sắp xếp</v>
      </c>
    </row>
    <row r="60" spans="1:13" ht="16.5" x14ac:dyDescent="0.25">
      <c r="A60" s="4">
        <v>6</v>
      </c>
      <c r="B60" s="11" t="s">
        <v>69</v>
      </c>
      <c r="C60" s="7"/>
      <c r="D60" s="23">
        <v>6.47</v>
      </c>
      <c r="E60" s="9">
        <f t="shared" si="9"/>
        <v>43.133333333333326</v>
      </c>
      <c r="F60" s="10">
        <v>9820</v>
      </c>
      <c r="G60" s="10">
        <v>67</v>
      </c>
      <c r="H60" s="10">
        <f t="shared" si="0"/>
        <v>9887</v>
      </c>
      <c r="I60" s="9">
        <f t="shared" si="7"/>
        <v>61.793750000000003</v>
      </c>
      <c r="J60" s="4"/>
      <c r="K60" s="4"/>
      <c r="L60" s="4"/>
      <c r="M60" s="4" t="str">
        <f t="shared" si="3"/>
        <v>Thuộc diện sắp xếp</v>
      </c>
    </row>
    <row r="61" spans="1:13" ht="16.5" x14ac:dyDescent="0.25">
      <c r="A61" s="4">
        <v>7</v>
      </c>
      <c r="B61" s="11" t="s">
        <v>70</v>
      </c>
      <c r="C61" s="7"/>
      <c r="D61" s="23">
        <v>18.48</v>
      </c>
      <c r="E61" s="9">
        <f t="shared" si="9"/>
        <v>123.2</v>
      </c>
      <c r="F61" s="10">
        <v>15265</v>
      </c>
      <c r="G61" s="10">
        <v>2513</v>
      </c>
      <c r="H61" s="10">
        <f t="shared" si="0"/>
        <v>17778</v>
      </c>
      <c r="I61" s="9">
        <f t="shared" si="7"/>
        <v>111.1125</v>
      </c>
      <c r="J61" s="4"/>
      <c r="K61" s="4"/>
      <c r="L61" s="4"/>
      <c r="M61" s="4" t="str">
        <f t="shared" si="3"/>
        <v>Thuộc diện sắp xếp</v>
      </c>
    </row>
    <row r="62" spans="1:13" ht="16.5" x14ac:dyDescent="0.25">
      <c r="A62" s="4">
        <v>8</v>
      </c>
      <c r="B62" s="11" t="s">
        <v>71</v>
      </c>
      <c r="C62" s="7"/>
      <c r="D62" s="23">
        <v>18.559999999999999</v>
      </c>
      <c r="E62" s="9">
        <f>D62/60*100</f>
        <v>30.93333333333333</v>
      </c>
      <c r="F62" s="10">
        <v>9110</v>
      </c>
      <c r="G62" s="10">
        <v>61</v>
      </c>
      <c r="H62" s="10">
        <f t="shared" si="0"/>
        <v>9171</v>
      </c>
      <c r="I62" s="9">
        <f t="shared" ref="I62" si="11">H62/10000*100</f>
        <v>91.710000000000008</v>
      </c>
      <c r="J62" s="4" t="s">
        <v>205</v>
      </c>
      <c r="K62" s="4"/>
      <c r="L62" s="4"/>
      <c r="M62" s="4" t="str">
        <f t="shared" si="3"/>
        <v>Thuộc diện sắp xếp</v>
      </c>
    </row>
    <row r="63" spans="1:13" ht="16.5" x14ac:dyDescent="0.25">
      <c r="A63" s="4">
        <v>9</v>
      </c>
      <c r="B63" s="11" t="s">
        <v>72</v>
      </c>
      <c r="C63" s="7"/>
      <c r="D63" s="23">
        <v>8.31</v>
      </c>
      <c r="E63" s="9">
        <f t="shared" si="9"/>
        <v>55.400000000000006</v>
      </c>
      <c r="F63" s="10">
        <v>9506</v>
      </c>
      <c r="G63" s="10">
        <v>197</v>
      </c>
      <c r="H63" s="10">
        <f t="shared" si="0"/>
        <v>9703</v>
      </c>
      <c r="I63" s="9">
        <f t="shared" si="7"/>
        <v>60.643749999999997</v>
      </c>
      <c r="J63" s="4"/>
      <c r="K63" s="4"/>
      <c r="L63" s="4"/>
      <c r="M63" s="4" t="str">
        <f t="shared" si="3"/>
        <v>Thuộc diện sắp xếp</v>
      </c>
    </row>
    <row r="64" spans="1:13" ht="16.5" x14ac:dyDescent="0.25">
      <c r="A64" s="4">
        <v>10</v>
      </c>
      <c r="B64" s="11" t="s">
        <v>73</v>
      </c>
      <c r="C64" s="7"/>
      <c r="D64" s="23">
        <v>34.090000000000003</v>
      </c>
      <c r="E64" s="9">
        <f>D64/60*100</f>
        <v>56.81666666666667</v>
      </c>
      <c r="F64" s="10">
        <v>3648</v>
      </c>
      <c r="G64" s="10">
        <v>17</v>
      </c>
      <c r="H64" s="10">
        <f t="shared" si="0"/>
        <v>3665</v>
      </c>
      <c r="I64" s="9">
        <f t="shared" ref="I64:I65" si="12">H64/10000*100</f>
        <v>36.65</v>
      </c>
      <c r="J64" s="4" t="s">
        <v>205</v>
      </c>
      <c r="K64" s="4"/>
      <c r="L64" s="4"/>
      <c r="M64" s="4" t="str">
        <f t="shared" si="3"/>
        <v>Thuộc diện sắp xếp</v>
      </c>
    </row>
    <row r="65" spans="1:13" ht="16.5" x14ac:dyDescent="0.25">
      <c r="A65" s="4">
        <v>11</v>
      </c>
      <c r="B65" s="11" t="s">
        <v>74</v>
      </c>
      <c r="C65" s="7"/>
      <c r="D65" s="23">
        <v>51.73</v>
      </c>
      <c r="E65" s="9">
        <f>D65/60*100</f>
        <v>86.216666666666669</v>
      </c>
      <c r="F65" s="10">
        <v>15916</v>
      </c>
      <c r="G65" s="10">
        <v>91</v>
      </c>
      <c r="H65" s="10">
        <f t="shared" si="0"/>
        <v>16007</v>
      </c>
      <c r="I65" s="9">
        <f t="shared" si="12"/>
        <v>160.07</v>
      </c>
      <c r="J65" s="4" t="s">
        <v>205</v>
      </c>
      <c r="K65" s="4"/>
      <c r="L65" s="4"/>
      <c r="M65" s="4" t="str">
        <f t="shared" si="3"/>
        <v>Thuộc diện sắp xếp</v>
      </c>
    </row>
    <row r="66" spans="1:13" ht="16.5" x14ac:dyDescent="0.25">
      <c r="A66" s="4">
        <v>12</v>
      </c>
      <c r="B66" s="11" t="s">
        <v>75</v>
      </c>
      <c r="C66" s="7"/>
      <c r="D66" s="23">
        <v>9.33</v>
      </c>
      <c r="E66" s="9">
        <f t="shared" ref="E66:E67" si="13">D66/15*100</f>
        <v>62.2</v>
      </c>
      <c r="F66" s="10">
        <v>10322</v>
      </c>
      <c r="G66" s="10">
        <v>236</v>
      </c>
      <c r="H66" s="10">
        <f t="shared" si="0"/>
        <v>10558</v>
      </c>
      <c r="I66" s="9">
        <f t="shared" ref="I66:I71" si="14">H66/16000*100</f>
        <v>65.987499999999997</v>
      </c>
      <c r="J66" s="4"/>
      <c r="K66" s="4"/>
      <c r="L66" s="4"/>
      <c r="M66" s="4" t="str">
        <f t="shared" si="3"/>
        <v>Thuộc diện sắp xếp</v>
      </c>
    </row>
    <row r="67" spans="1:13" ht="16.5" x14ac:dyDescent="0.25">
      <c r="A67" s="4">
        <v>13</v>
      </c>
      <c r="B67" s="11" t="s">
        <v>76</v>
      </c>
      <c r="C67" s="7"/>
      <c r="D67" s="23">
        <v>4.79</v>
      </c>
      <c r="E67" s="9">
        <f t="shared" si="13"/>
        <v>31.933333333333337</v>
      </c>
      <c r="F67" s="10">
        <v>6663</v>
      </c>
      <c r="G67" s="10">
        <v>49</v>
      </c>
      <c r="H67" s="10">
        <f t="shared" si="0"/>
        <v>6712</v>
      </c>
      <c r="I67" s="9">
        <f t="shared" si="14"/>
        <v>41.949999999999996</v>
      </c>
      <c r="J67" s="4"/>
      <c r="K67" s="4"/>
      <c r="L67" s="4"/>
      <c r="M67" s="4" t="str">
        <f t="shared" si="3"/>
        <v>Thuộc diện sắp xếp</v>
      </c>
    </row>
    <row r="68" spans="1:13" ht="16.5" x14ac:dyDescent="0.25">
      <c r="A68" s="4">
        <v>14</v>
      </c>
      <c r="B68" s="11" t="s">
        <v>77</v>
      </c>
      <c r="C68" s="7"/>
      <c r="D68" s="23">
        <v>32.659999999999997</v>
      </c>
      <c r="E68" s="9">
        <f>D68/60*100</f>
        <v>54.433333333333323</v>
      </c>
      <c r="F68" s="10">
        <v>18252</v>
      </c>
      <c r="G68" s="10">
        <v>79</v>
      </c>
      <c r="H68" s="10">
        <f t="shared" si="0"/>
        <v>18331</v>
      </c>
      <c r="I68" s="9">
        <f t="shared" ref="I68" si="15">H68/10000*100</f>
        <v>183.31</v>
      </c>
      <c r="J68" s="4" t="s">
        <v>205</v>
      </c>
      <c r="K68" s="4"/>
      <c r="L68" s="4"/>
      <c r="M68" s="4" t="str">
        <f t="shared" si="3"/>
        <v>Thuộc diện sắp xếp</v>
      </c>
    </row>
    <row r="69" spans="1:13" ht="16.5" x14ac:dyDescent="0.25">
      <c r="A69" s="4">
        <v>15</v>
      </c>
      <c r="B69" s="11" t="s">
        <v>78</v>
      </c>
      <c r="C69" s="7"/>
      <c r="D69" s="23">
        <v>5.48</v>
      </c>
      <c r="E69" s="9">
        <f t="shared" ref="E69:E71" si="16">D69/15*100</f>
        <v>36.533333333333331</v>
      </c>
      <c r="F69" s="10">
        <v>6477</v>
      </c>
      <c r="G69" s="10">
        <v>445</v>
      </c>
      <c r="H69" s="10">
        <f t="shared" si="0"/>
        <v>6922</v>
      </c>
      <c r="I69" s="9">
        <f t="shared" si="14"/>
        <v>43.262499999999996</v>
      </c>
      <c r="J69" s="4"/>
      <c r="K69" s="4"/>
      <c r="L69" s="4"/>
      <c r="M69" s="4" t="str">
        <f t="shared" si="3"/>
        <v>Thuộc diện sắp xếp</v>
      </c>
    </row>
    <row r="70" spans="1:13" ht="16.5" x14ac:dyDescent="0.25">
      <c r="A70" s="4">
        <v>16</v>
      </c>
      <c r="B70" s="11" t="s">
        <v>79</v>
      </c>
      <c r="C70" s="7"/>
      <c r="D70" s="23">
        <v>14.83</v>
      </c>
      <c r="E70" s="9">
        <f t="shared" si="16"/>
        <v>98.866666666666674</v>
      </c>
      <c r="F70" s="10">
        <v>18893</v>
      </c>
      <c r="G70" s="10">
        <v>143</v>
      </c>
      <c r="H70" s="10">
        <f t="shared" si="0"/>
        <v>19036</v>
      </c>
      <c r="I70" s="9">
        <f t="shared" si="14"/>
        <v>118.97500000000001</v>
      </c>
      <c r="J70" s="4"/>
      <c r="K70" s="4"/>
      <c r="L70" s="4"/>
      <c r="M70" s="4" t="str">
        <f t="shared" si="3"/>
        <v>Thuộc diện sắp xếp</v>
      </c>
    </row>
    <row r="71" spans="1:13" ht="16.5" x14ac:dyDescent="0.25">
      <c r="A71" s="4">
        <v>17</v>
      </c>
      <c r="B71" s="11" t="s">
        <v>38</v>
      </c>
      <c r="C71" s="7"/>
      <c r="D71" s="23">
        <v>9.1</v>
      </c>
      <c r="E71" s="9">
        <f t="shared" si="16"/>
        <v>60.666666666666671</v>
      </c>
      <c r="F71" s="10">
        <v>13326</v>
      </c>
      <c r="G71" s="10">
        <v>228</v>
      </c>
      <c r="H71" s="10">
        <f t="shared" si="0"/>
        <v>13554</v>
      </c>
      <c r="I71" s="9">
        <f t="shared" si="14"/>
        <v>84.712500000000006</v>
      </c>
      <c r="J71" s="4"/>
      <c r="K71" s="4"/>
      <c r="L71" s="4"/>
      <c r="M71" s="4" t="str">
        <f t="shared" si="3"/>
        <v>Thuộc diện sắp xếp</v>
      </c>
    </row>
    <row r="72" spans="1:13" ht="16.5" x14ac:dyDescent="0.25">
      <c r="A72" s="4">
        <v>18</v>
      </c>
      <c r="B72" s="11" t="s">
        <v>80</v>
      </c>
      <c r="C72" s="7"/>
      <c r="D72" s="23">
        <v>10.79</v>
      </c>
      <c r="E72" s="9">
        <f>D72/60*100</f>
        <v>17.983333333333331</v>
      </c>
      <c r="F72" s="10">
        <v>9920</v>
      </c>
      <c r="G72" s="10">
        <v>30</v>
      </c>
      <c r="H72" s="10">
        <f t="shared" si="0"/>
        <v>9950</v>
      </c>
      <c r="I72" s="9">
        <f t="shared" ref="I72" si="17">H72/10000*100</f>
        <v>99.5</v>
      </c>
      <c r="J72" s="4" t="s">
        <v>205</v>
      </c>
      <c r="K72" s="4"/>
      <c r="L72" s="4"/>
      <c r="M72" s="4" t="str">
        <f t="shared" si="3"/>
        <v>Thuộc diện sắp xếp</v>
      </c>
    </row>
    <row r="73" spans="1:13" ht="16.5" x14ac:dyDescent="0.25">
      <c r="A73" s="3" t="s">
        <v>81</v>
      </c>
      <c r="B73" s="12" t="s">
        <v>82</v>
      </c>
      <c r="C73" s="15"/>
      <c r="D73" s="22">
        <f>SUM(D74:D95)</f>
        <v>513.79</v>
      </c>
      <c r="E73" s="14"/>
      <c r="F73" s="13">
        <f>SUM(F74:F95)</f>
        <v>107643</v>
      </c>
      <c r="G73" s="13">
        <f>SUM(G74:G95)</f>
        <v>419</v>
      </c>
      <c r="H73" s="13">
        <f t="shared" si="0"/>
        <v>108062</v>
      </c>
      <c r="I73" s="14"/>
      <c r="J73" s="3"/>
      <c r="K73" s="3"/>
      <c r="L73" s="3"/>
      <c r="M73" s="4"/>
    </row>
    <row r="74" spans="1:13" ht="16.5" x14ac:dyDescent="0.25">
      <c r="A74" s="4">
        <v>1</v>
      </c>
      <c r="B74" s="11" t="s">
        <v>83</v>
      </c>
      <c r="C74" s="7"/>
      <c r="D74" s="23">
        <v>13.99</v>
      </c>
      <c r="E74" s="9">
        <f>D74/100*100</f>
        <v>13.99</v>
      </c>
      <c r="F74" s="10">
        <v>11867</v>
      </c>
      <c r="G74" s="10">
        <v>86</v>
      </c>
      <c r="H74" s="10">
        <f t="shared" si="0"/>
        <v>11953</v>
      </c>
      <c r="I74" s="9">
        <f t="shared" ref="I74" si="18">H74/10000*100</f>
        <v>119.53</v>
      </c>
      <c r="J74" s="4" t="s">
        <v>205</v>
      </c>
      <c r="K74" s="4"/>
      <c r="L74" s="4"/>
      <c r="M74" s="4" t="str">
        <f t="shared" si="3"/>
        <v>Thuộc diện sắp xếp</v>
      </c>
    </row>
    <row r="75" spans="1:13" ht="16.5" x14ac:dyDescent="0.25">
      <c r="A75" s="4">
        <v>2</v>
      </c>
      <c r="B75" s="11" t="s">
        <v>84</v>
      </c>
      <c r="C75" s="7"/>
      <c r="D75" s="23">
        <v>27.88</v>
      </c>
      <c r="E75" s="9">
        <f>D75/60*100</f>
        <v>46.466666666666669</v>
      </c>
      <c r="F75" s="10">
        <v>2633</v>
      </c>
      <c r="G75" s="10">
        <v>4</v>
      </c>
      <c r="H75" s="10">
        <f t="shared" ref="H75:H138" si="19">F75+G75</f>
        <v>2637</v>
      </c>
      <c r="I75" s="9">
        <f t="shared" ref="I75" si="20">H75/16000*100</f>
        <v>16.481249999999999</v>
      </c>
      <c r="J75" s="4"/>
      <c r="K75" s="4"/>
      <c r="L75" s="4"/>
      <c r="M75" s="4" t="str">
        <f t="shared" si="3"/>
        <v>Thuộc diện sắp xếp</v>
      </c>
    </row>
    <row r="76" spans="1:13" ht="16.5" x14ac:dyDescent="0.25">
      <c r="A76" s="4">
        <v>3</v>
      </c>
      <c r="B76" s="11" t="s">
        <v>85</v>
      </c>
      <c r="C76" s="7"/>
      <c r="D76" s="23">
        <v>28.45</v>
      </c>
      <c r="E76" s="9">
        <f>D76/100*100</f>
        <v>28.449999999999996</v>
      </c>
      <c r="F76" s="10">
        <v>5667</v>
      </c>
      <c r="G76" s="10">
        <v>17</v>
      </c>
      <c r="H76" s="10">
        <f t="shared" si="19"/>
        <v>5684</v>
      </c>
      <c r="I76" s="9">
        <f t="shared" ref="I76:I139" si="21">H76/10000*100</f>
        <v>56.84</v>
      </c>
      <c r="J76" s="4" t="s">
        <v>205</v>
      </c>
      <c r="K76" s="4"/>
      <c r="L76" s="4"/>
      <c r="M76" s="4" t="str">
        <f t="shared" ref="M76:M139" si="22">IF(AND(E76&lt;200,I76&lt;300),"Thuộc diện sắp xếp","Không thuộc diện sắp xếp")</f>
        <v>Thuộc diện sắp xếp</v>
      </c>
    </row>
    <row r="77" spans="1:13" ht="16.5" x14ac:dyDescent="0.25">
      <c r="A77" s="4">
        <v>4</v>
      </c>
      <c r="B77" s="11" t="s">
        <v>86</v>
      </c>
      <c r="C77" s="7"/>
      <c r="D77" s="23">
        <v>7.97</v>
      </c>
      <c r="E77" s="9">
        <f t="shared" ref="E77:E140" si="23">D77/100*100</f>
        <v>7.9699999999999989</v>
      </c>
      <c r="F77" s="10">
        <v>3775</v>
      </c>
      <c r="G77" s="10">
        <v>17</v>
      </c>
      <c r="H77" s="10">
        <f t="shared" si="19"/>
        <v>3792</v>
      </c>
      <c r="I77" s="9">
        <f t="shared" si="21"/>
        <v>37.92</v>
      </c>
      <c r="J77" s="4" t="s">
        <v>205</v>
      </c>
      <c r="K77" s="4"/>
      <c r="L77" s="4"/>
      <c r="M77" s="4" t="str">
        <f t="shared" si="22"/>
        <v>Thuộc diện sắp xếp</v>
      </c>
    </row>
    <row r="78" spans="1:13" ht="16.5" x14ac:dyDescent="0.25">
      <c r="A78" s="4">
        <v>5</v>
      </c>
      <c r="B78" s="11" t="s">
        <v>87</v>
      </c>
      <c r="C78" s="7"/>
      <c r="D78" s="23">
        <v>26.91</v>
      </c>
      <c r="E78" s="9">
        <f t="shared" si="23"/>
        <v>26.91</v>
      </c>
      <c r="F78" s="10">
        <v>4634</v>
      </c>
      <c r="G78" s="10">
        <v>18</v>
      </c>
      <c r="H78" s="10">
        <f t="shared" si="19"/>
        <v>4652</v>
      </c>
      <c r="I78" s="9">
        <f t="shared" si="21"/>
        <v>46.52</v>
      </c>
      <c r="J78" s="4" t="s">
        <v>205</v>
      </c>
      <c r="K78" s="4"/>
      <c r="L78" s="4"/>
      <c r="M78" s="4" t="str">
        <f t="shared" si="22"/>
        <v>Thuộc diện sắp xếp</v>
      </c>
    </row>
    <row r="79" spans="1:13" ht="16.5" x14ac:dyDescent="0.25">
      <c r="A79" s="4">
        <v>6</v>
      </c>
      <c r="B79" s="11" t="s">
        <v>88</v>
      </c>
      <c r="C79" s="7"/>
      <c r="D79" s="23">
        <v>16.760000000000002</v>
      </c>
      <c r="E79" s="9">
        <f t="shared" si="23"/>
        <v>16.760000000000002</v>
      </c>
      <c r="F79" s="10">
        <v>5128</v>
      </c>
      <c r="G79" s="10">
        <v>25</v>
      </c>
      <c r="H79" s="10">
        <f t="shared" si="19"/>
        <v>5153</v>
      </c>
      <c r="I79" s="9">
        <f t="shared" si="21"/>
        <v>51.53</v>
      </c>
      <c r="J79" s="4" t="s">
        <v>205</v>
      </c>
      <c r="K79" s="4"/>
      <c r="L79" s="4"/>
      <c r="M79" s="4" t="str">
        <f t="shared" si="22"/>
        <v>Thuộc diện sắp xếp</v>
      </c>
    </row>
    <row r="80" spans="1:13" ht="16.5" x14ac:dyDescent="0.25">
      <c r="A80" s="4">
        <v>7</v>
      </c>
      <c r="B80" s="11" t="s">
        <v>89</v>
      </c>
      <c r="C80" s="7"/>
      <c r="D80" s="23">
        <v>7.61</v>
      </c>
      <c r="E80" s="9">
        <f t="shared" si="23"/>
        <v>7.61</v>
      </c>
      <c r="F80" s="10">
        <v>3080</v>
      </c>
      <c r="G80" s="10">
        <v>7</v>
      </c>
      <c r="H80" s="10">
        <f t="shared" si="19"/>
        <v>3087</v>
      </c>
      <c r="I80" s="9">
        <f t="shared" si="21"/>
        <v>30.869999999999997</v>
      </c>
      <c r="J80" s="4" t="s">
        <v>205</v>
      </c>
      <c r="K80" s="4"/>
      <c r="L80" s="4"/>
      <c r="M80" s="4" t="str">
        <f t="shared" si="22"/>
        <v>Thuộc diện sắp xếp</v>
      </c>
    </row>
    <row r="81" spans="1:13" ht="16.5" x14ac:dyDescent="0.25">
      <c r="A81" s="4">
        <v>8</v>
      </c>
      <c r="B81" s="11" t="s">
        <v>90</v>
      </c>
      <c r="C81" s="7"/>
      <c r="D81" s="23">
        <v>12.53</v>
      </c>
      <c r="E81" s="9">
        <f t="shared" si="23"/>
        <v>12.53</v>
      </c>
      <c r="F81" s="10">
        <v>5006</v>
      </c>
      <c r="G81" s="10">
        <v>6</v>
      </c>
      <c r="H81" s="10">
        <f t="shared" si="19"/>
        <v>5012</v>
      </c>
      <c r="I81" s="9">
        <f t="shared" si="21"/>
        <v>50.12</v>
      </c>
      <c r="J81" s="4" t="s">
        <v>205</v>
      </c>
      <c r="K81" s="4"/>
      <c r="L81" s="4"/>
      <c r="M81" s="4" t="str">
        <f t="shared" si="22"/>
        <v>Thuộc diện sắp xếp</v>
      </c>
    </row>
    <row r="82" spans="1:13" ht="16.5" x14ac:dyDescent="0.25">
      <c r="A82" s="4">
        <v>9</v>
      </c>
      <c r="B82" s="11" t="s">
        <v>91</v>
      </c>
      <c r="C82" s="7"/>
      <c r="D82" s="23">
        <v>22.67</v>
      </c>
      <c r="E82" s="9">
        <f t="shared" si="23"/>
        <v>22.67</v>
      </c>
      <c r="F82" s="10">
        <v>6018</v>
      </c>
      <c r="G82" s="10">
        <v>32</v>
      </c>
      <c r="H82" s="10">
        <f t="shared" si="19"/>
        <v>6050</v>
      </c>
      <c r="I82" s="9">
        <f t="shared" si="21"/>
        <v>60.5</v>
      </c>
      <c r="J82" s="4" t="s">
        <v>205</v>
      </c>
      <c r="K82" s="4"/>
      <c r="L82" s="4"/>
      <c r="M82" s="4" t="str">
        <f t="shared" si="22"/>
        <v>Thuộc diện sắp xếp</v>
      </c>
    </row>
    <row r="83" spans="1:13" ht="16.5" x14ac:dyDescent="0.25">
      <c r="A83" s="4">
        <v>10</v>
      </c>
      <c r="B83" s="11" t="s">
        <v>92</v>
      </c>
      <c r="C83" s="7"/>
      <c r="D83" s="23">
        <v>43.49</v>
      </c>
      <c r="E83" s="9">
        <f t="shared" si="23"/>
        <v>43.49</v>
      </c>
      <c r="F83" s="10">
        <v>4690</v>
      </c>
      <c r="G83" s="10">
        <v>11</v>
      </c>
      <c r="H83" s="10">
        <f t="shared" si="19"/>
        <v>4701</v>
      </c>
      <c r="I83" s="9">
        <f t="shared" si="21"/>
        <v>47.010000000000005</v>
      </c>
      <c r="J83" s="4" t="s">
        <v>205</v>
      </c>
      <c r="K83" s="4"/>
      <c r="L83" s="4"/>
      <c r="M83" s="4" t="str">
        <f t="shared" si="22"/>
        <v>Thuộc diện sắp xếp</v>
      </c>
    </row>
    <row r="84" spans="1:13" ht="16.5" x14ac:dyDescent="0.25">
      <c r="A84" s="4">
        <v>11</v>
      </c>
      <c r="B84" s="11" t="s">
        <v>93</v>
      </c>
      <c r="C84" s="7"/>
      <c r="D84" s="23">
        <v>27.93</v>
      </c>
      <c r="E84" s="9">
        <f>D84/60*100</f>
        <v>46.55</v>
      </c>
      <c r="F84" s="10">
        <v>3365</v>
      </c>
      <c r="G84" s="10">
        <v>7</v>
      </c>
      <c r="H84" s="10">
        <f t="shared" si="19"/>
        <v>3372</v>
      </c>
      <c r="I84" s="9">
        <f t="shared" ref="I84" si="24">H84/16000*100</f>
        <v>21.074999999999999</v>
      </c>
      <c r="J84" s="4"/>
      <c r="K84" s="4"/>
      <c r="L84" s="4"/>
      <c r="M84" s="4" t="str">
        <f t="shared" si="22"/>
        <v>Thuộc diện sắp xếp</v>
      </c>
    </row>
    <row r="85" spans="1:13" ht="16.5" x14ac:dyDescent="0.25">
      <c r="A85" s="4">
        <v>12</v>
      </c>
      <c r="B85" s="11" t="s">
        <v>94</v>
      </c>
      <c r="C85" s="7"/>
      <c r="D85" s="23">
        <v>31.13</v>
      </c>
      <c r="E85" s="9">
        <f t="shared" si="23"/>
        <v>31.129999999999995</v>
      </c>
      <c r="F85" s="10">
        <v>6582</v>
      </c>
      <c r="G85" s="10">
        <v>11</v>
      </c>
      <c r="H85" s="10">
        <f t="shared" si="19"/>
        <v>6593</v>
      </c>
      <c r="I85" s="9">
        <f t="shared" si="21"/>
        <v>65.930000000000007</v>
      </c>
      <c r="J85" s="4" t="s">
        <v>205</v>
      </c>
      <c r="K85" s="4"/>
      <c r="L85" s="4"/>
      <c r="M85" s="4" t="str">
        <f t="shared" si="22"/>
        <v>Thuộc diện sắp xếp</v>
      </c>
    </row>
    <row r="86" spans="1:13" ht="16.5" x14ac:dyDescent="0.25">
      <c r="A86" s="4">
        <v>13</v>
      </c>
      <c r="B86" s="11" t="s">
        <v>95</v>
      </c>
      <c r="C86" s="7"/>
      <c r="D86" s="23">
        <v>14.61</v>
      </c>
      <c r="E86" s="9">
        <f t="shared" si="23"/>
        <v>14.610000000000001</v>
      </c>
      <c r="F86" s="10">
        <v>3575</v>
      </c>
      <c r="G86" s="10">
        <v>47</v>
      </c>
      <c r="H86" s="10">
        <f t="shared" si="19"/>
        <v>3622</v>
      </c>
      <c r="I86" s="9">
        <f t="shared" si="21"/>
        <v>36.22</v>
      </c>
      <c r="J86" s="4" t="s">
        <v>205</v>
      </c>
      <c r="K86" s="4"/>
      <c r="L86" s="4"/>
      <c r="M86" s="4" t="str">
        <f t="shared" si="22"/>
        <v>Thuộc diện sắp xếp</v>
      </c>
    </row>
    <row r="87" spans="1:13" ht="16.5" x14ac:dyDescent="0.25">
      <c r="A87" s="4">
        <v>14</v>
      </c>
      <c r="B87" s="11" t="s">
        <v>96</v>
      </c>
      <c r="C87" s="7"/>
      <c r="D87" s="23">
        <v>12.9</v>
      </c>
      <c r="E87" s="9">
        <f t="shared" si="23"/>
        <v>12.9</v>
      </c>
      <c r="F87" s="10">
        <v>2720</v>
      </c>
      <c r="G87" s="10">
        <v>11</v>
      </c>
      <c r="H87" s="10">
        <f t="shared" si="19"/>
        <v>2731</v>
      </c>
      <c r="I87" s="9">
        <f t="shared" si="21"/>
        <v>27.310000000000002</v>
      </c>
      <c r="J87" s="4" t="s">
        <v>205</v>
      </c>
      <c r="K87" s="4"/>
      <c r="L87" s="4"/>
      <c r="M87" s="4" t="str">
        <f t="shared" si="22"/>
        <v>Thuộc diện sắp xếp</v>
      </c>
    </row>
    <row r="88" spans="1:13" ht="16.5" x14ac:dyDescent="0.25">
      <c r="A88" s="4">
        <v>15</v>
      </c>
      <c r="B88" s="11" t="s">
        <v>97</v>
      </c>
      <c r="C88" s="7"/>
      <c r="D88" s="23">
        <v>20.74</v>
      </c>
      <c r="E88" s="9">
        <f t="shared" si="23"/>
        <v>20.74</v>
      </c>
      <c r="F88" s="10">
        <v>4451</v>
      </c>
      <c r="G88" s="10">
        <v>6</v>
      </c>
      <c r="H88" s="10">
        <f t="shared" si="19"/>
        <v>4457</v>
      </c>
      <c r="I88" s="9">
        <f t="shared" si="21"/>
        <v>44.57</v>
      </c>
      <c r="J88" s="4" t="s">
        <v>205</v>
      </c>
      <c r="K88" s="4"/>
      <c r="L88" s="4"/>
      <c r="M88" s="4" t="str">
        <f t="shared" si="22"/>
        <v>Thuộc diện sắp xếp</v>
      </c>
    </row>
    <row r="89" spans="1:13" ht="16.5" x14ac:dyDescent="0.25">
      <c r="A89" s="4">
        <v>16</v>
      </c>
      <c r="B89" s="11" t="s">
        <v>98</v>
      </c>
      <c r="C89" s="7"/>
      <c r="D89" s="23">
        <v>55.94</v>
      </c>
      <c r="E89" s="9">
        <f t="shared" si="23"/>
        <v>55.94</v>
      </c>
      <c r="F89" s="10">
        <v>5042</v>
      </c>
      <c r="G89" s="10">
        <v>12</v>
      </c>
      <c r="H89" s="10">
        <f t="shared" si="19"/>
        <v>5054</v>
      </c>
      <c r="I89" s="9">
        <f t="shared" ref="I89" si="25">H89/16000*100</f>
        <v>31.587500000000002</v>
      </c>
      <c r="J89" s="4"/>
      <c r="K89" s="4"/>
      <c r="L89" s="4"/>
      <c r="M89" s="4" t="str">
        <f t="shared" si="22"/>
        <v>Thuộc diện sắp xếp</v>
      </c>
    </row>
    <row r="90" spans="1:13" ht="16.5" x14ac:dyDescent="0.25">
      <c r="A90" s="4">
        <v>17</v>
      </c>
      <c r="B90" s="11" t="s">
        <v>99</v>
      </c>
      <c r="C90" s="7"/>
      <c r="D90" s="23">
        <v>14.85</v>
      </c>
      <c r="E90" s="9">
        <f t="shared" si="23"/>
        <v>14.85</v>
      </c>
      <c r="F90" s="10">
        <v>5834</v>
      </c>
      <c r="G90" s="10">
        <v>7</v>
      </c>
      <c r="H90" s="10">
        <f t="shared" si="19"/>
        <v>5841</v>
      </c>
      <c r="I90" s="9">
        <f t="shared" si="21"/>
        <v>58.41</v>
      </c>
      <c r="J90" s="4" t="s">
        <v>205</v>
      </c>
      <c r="K90" s="4"/>
      <c r="L90" s="4"/>
      <c r="M90" s="4" t="str">
        <f t="shared" si="22"/>
        <v>Thuộc diện sắp xếp</v>
      </c>
    </row>
    <row r="91" spans="1:13" ht="16.5" x14ac:dyDescent="0.25">
      <c r="A91" s="4">
        <v>18</v>
      </c>
      <c r="B91" s="11" t="s">
        <v>100</v>
      </c>
      <c r="C91" s="7"/>
      <c r="D91" s="23">
        <v>22.02</v>
      </c>
      <c r="E91" s="9">
        <f t="shared" si="23"/>
        <v>22.02</v>
      </c>
      <c r="F91" s="10">
        <v>3735</v>
      </c>
      <c r="G91" s="10">
        <v>23</v>
      </c>
      <c r="H91" s="10">
        <f t="shared" si="19"/>
        <v>3758</v>
      </c>
      <c r="I91" s="9">
        <f t="shared" si="21"/>
        <v>37.580000000000005</v>
      </c>
      <c r="J91" s="4" t="s">
        <v>205</v>
      </c>
      <c r="K91" s="4"/>
      <c r="L91" s="4"/>
      <c r="M91" s="4" t="str">
        <f t="shared" si="22"/>
        <v>Thuộc diện sắp xếp</v>
      </c>
    </row>
    <row r="92" spans="1:13" ht="16.5" x14ac:dyDescent="0.25">
      <c r="A92" s="4">
        <v>19</v>
      </c>
      <c r="B92" s="11" t="s">
        <v>101</v>
      </c>
      <c r="C92" s="7"/>
      <c r="D92" s="23">
        <v>59.94</v>
      </c>
      <c r="E92" s="9">
        <f t="shared" si="23"/>
        <v>59.939999999999991</v>
      </c>
      <c r="F92" s="10">
        <v>5091</v>
      </c>
      <c r="G92" s="10">
        <v>6</v>
      </c>
      <c r="H92" s="10">
        <f t="shared" si="19"/>
        <v>5097</v>
      </c>
      <c r="I92" s="9">
        <f t="shared" si="21"/>
        <v>50.970000000000006</v>
      </c>
      <c r="J92" s="4" t="s">
        <v>205</v>
      </c>
      <c r="K92" s="4"/>
      <c r="L92" s="4"/>
      <c r="M92" s="4" t="str">
        <f t="shared" si="22"/>
        <v>Thuộc diện sắp xếp</v>
      </c>
    </row>
    <row r="93" spans="1:13" ht="16.5" x14ac:dyDescent="0.25">
      <c r="A93" s="4">
        <v>20</v>
      </c>
      <c r="B93" s="11" t="s">
        <v>102</v>
      </c>
      <c r="C93" s="7"/>
      <c r="D93" s="23">
        <v>19.25</v>
      </c>
      <c r="E93" s="9">
        <f t="shared" si="23"/>
        <v>19.25</v>
      </c>
      <c r="F93" s="10">
        <v>4650</v>
      </c>
      <c r="G93" s="10">
        <v>11</v>
      </c>
      <c r="H93" s="10">
        <f t="shared" si="19"/>
        <v>4661</v>
      </c>
      <c r="I93" s="9">
        <f t="shared" si="21"/>
        <v>46.61</v>
      </c>
      <c r="J93" s="4" t="s">
        <v>205</v>
      </c>
      <c r="K93" s="4"/>
      <c r="L93" s="4"/>
      <c r="M93" s="4" t="str">
        <f t="shared" si="22"/>
        <v>Thuộc diện sắp xếp</v>
      </c>
    </row>
    <row r="94" spans="1:13" ht="16.5" x14ac:dyDescent="0.25">
      <c r="A94" s="4">
        <v>21</v>
      </c>
      <c r="B94" s="11" t="s">
        <v>103</v>
      </c>
      <c r="C94" s="7"/>
      <c r="D94" s="23">
        <v>12.69</v>
      </c>
      <c r="E94" s="9">
        <f t="shared" si="23"/>
        <v>12.689999999999998</v>
      </c>
      <c r="F94" s="10">
        <v>5545</v>
      </c>
      <c r="G94" s="10">
        <v>44</v>
      </c>
      <c r="H94" s="10">
        <f t="shared" si="19"/>
        <v>5589</v>
      </c>
      <c r="I94" s="9">
        <f t="shared" si="21"/>
        <v>55.889999999999993</v>
      </c>
      <c r="J94" s="4" t="s">
        <v>205</v>
      </c>
      <c r="K94" s="4"/>
      <c r="L94" s="4"/>
      <c r="M94" s="4" t="str">
        <f t="shared" si="22"/>
        <v>Thuộc diện sắp xếp</v>
      </c>
    </row>
    <row r="95" spans="1:13" ht="16.5" x14ac:dyDescent="0.25">
      <c r="A95" s="4">
        <v>22</v>
      </c>
      <c r="B95" s="11" t="s">
        <v>104</v>
      </c>
      <c r="C95" s="7"/>
      <c r="D95" s="23">
        <v>13.53</v>
      </c>
      <c r="E95" s="9">
        <f t="shared" si="23"/>
        <v>13.530000000000001</v>
      </c>
      <c r="F95" s="10">
        <v>4555</v>
      </c>
      <c r="G95" s="10">
        <v>11</v>
      </c>
      <c r="H95" s="10">
        <f t="shared" si="19"/>
        <v>4566</v>
      </c>
      <c r="I95" s="9">
        <f t="shared" si="21"/>
        <v>45.660000000000004</v>
      </c>
      <c r="J95" s="4" t="s">
        <v>205</v>
      </c>
      <c r="K95" s="4"/>
      <c r="L95" s="4"/>
      <c r="M95" s="4" t="str">
        <f t="shared" si="22"/>
        <v>Thuộc diện sắp xếp</v>
      </c>
    </row>
    <row r="96" spans="1:13" ht="16.5" x14ac:dyDescent="0.25">
      <c r="A96" s="3" t="s">
        <v>105</v>
      </c>
      <c r="B96" s="12" t="s">
        <v>106</v>
      </c>
      <c r="C96" s="15"/>
      <c r="D96" s="22">
        <f>SUM(D97:D110)</f>
        <v>349.8</v>
      </c>
      <c r="E96" s="14"/>
      <c r="F96" s="13">
        <f>SUM(F97:F110)</f>
        <v>115974</v>
      </c>
      <c r="G96" s="13">
        <f>SUM(G97:G110)</f>
        <v>564</v>
      </c>
      <c r="H96" s="13">
        <f t="shared" si="19"/>
        <v>116538</v>
      </c>
      <c r="I96" s="14"/>
      <c r="J96" s="3"/>
      <c r="K96" s="3"/>
      <c r="L96" s="3"/>
      <c r="M96" s="4"/>
    </row>
    <row r="97" spans="1:13" ht="16.5" x14ac:dyDescent="0.25">
      <c r="A97" s="4">
        <v>1</v>
      </c>
      <c r="B97" s="11" t="s">
        <v>107</v>
      </c>
      <c r="C97" s="7"/>
      <c r="D97" s="23">
        <v>15.68</v>
      </c>
      <c r="E97" s="9">
        <f t="shared" si="23"/>
        <v>15.68</v>
      </c>
      <c r="F97" s="10">
        <v>14004</v>
      </c>
      <c r="G97" s="10">
        <v>135</v>
      </c>
      <c r="H97" s="10">
        <f t="shared" si="19"/>
        <v>14139</v>
      </c>
      <c r="I97" s="9">
        <f t="shared" si="21"/>
        <v>141.38999999999999</v>
      </c>
      <c r="J97" s="4" t="s">
        <v>205</v>
      </c>
      <c r="K97" s="4"/>
      <c r="L97" s="4"/>
      <c r="M97" s="4" t="str">
        <f t="shared" si="22"/>
        <v>Thuộc diện sắp xếp</v>
      </c>
    </row>
    <row r="98" spans="1:13" ht="16.5" x14ac:dyDescent="0.25">
      <c r="A98" s="4">
        <v>2</v>
      </c>
      <c r="B98" s="11" t="s">
        <v>108</v>
      </c>
      <c r="C98" s="7"/>
      <c r="D98" s="23">
        <v>18.64</v>
      </c>
      <c r="E98" s="9">
        <f t="shared" si="23"/>
        <v>18.64</v>
      </c>
      <c r="F98" s="10">
        <v>11086</v>
      </c>
      <c r="G98" s="10">
        <v>111</v>
      </c>
      <c r="H98" s="10">
        <f t="shared" si="19"/>
        <v>11197</v>
      </c>
      <c r="I98" s="9">
        <f t="shared" si="21"/>
        <v>111.97</v>
      </c>
      <c r="J98" s="4" t="s">
        <v>205</v>
      </c>
      <c r="K98" s="4"/>
      <c r="L98" s="4"/>
      <c r="M98" s="4" t="str">
        <f t="shared" si="22"/>
        <v>Thuộc diện sắp xếp</v>
      </c>
    </row>
    <row r="99" spans="1:13" ht="16.5" x14ac:dyDescent="0.25">
      <c r="A99" s="4">
        <v>3</v>
      </c>
      <c r="B99" s="11" t="s">
        <v>109</v>
      </c>
      <c r="C99" s="7"/>
      <c r="D99" s="23">
        <v>16.93</v>
      </c>
      <c r="E99" s="9">
        <f t="shared" si="23"/>
        <v>16.93</v>
      </c>
      <c r="F99" s="10">
        <v>10750</v>
      </c>
      <c r="G99" s="10">
        <v>48</v>
      </c>
      <c r="H99" s="10">
        <f t="shared" si="19"/>
        <v>10798</v>
      </c>
      <c r="I99" s="9">
        <f t="shared" si="21"/>
        <v>107.98</v>
      </c>
      <c r="J99" s="4" t="s">
        <v>205</v>
      </c>
      <c r="K99" s="4"/>
      <c r="L99" s="4"/>
      <c r="M99" s="4" t="str">
        <f t="shared" si="22"/>
        <v>Thuộc diện sắp xếp</v>
      </c>
    </row>
    <row r="100" spans="1:13" ht="16.5" x14ac:dyDescent="0.25">
      <c r="A100" s="4">
        <v>4</v>
      </c>
      <c r="B100" s="11" t="s">
        <v>110</v>
      </c>
      <c r="C100" s="7"/>
      <c r="D100" s="23">
        <v>35.64</v>
      </c>
      <c r="E100" s="9">
        <f t="shared" si="23"/>
        <v>35.64</v>
      </c>
      <c r="F100" s="10">
        <v>10190</v>
      </c>
      <c r="G100" s="10">
        <v>17</v>
      </c>
      <c r="H100" s="10">
        <f t="shared" si="19"/>
        <v>10207</v>
      </c>
      <c r="I100" s="9">
        <f t="shared" si="21"/>
        <v>102.07</v>
      </c>
      <c r="J100" s="4" t="s">
        <v>205</v>
      </c>
      <c r="K100" s="4"/>
      <c r="L100" s="4"/>
      <c r="M100" s="4" t="str">
        <f t="shared" si="22"/>
        <v>Thuộc diện sắp xếp</v>
      </c>
    </row>
    <row r="101" spans="1:13" ht="16.5" x14ac:dyDescent="0.25">
      <c r="A101" s="4">
        <v>5</v>
      </c>
      <c r="B101" s="11" t="s">
        <v>111</v>
      </c>
      <c r="C101" s="7"/>
      <c r="D101" s="23">
        <v>8.98</v>
      </c>
      <c r="E101" s="9">
        <f t="shared" si="23"/>
        <v>8.98</v>
      </c>
      <c r="F101" s="10">
        <v>3101</v>
      </c>
      <c r="G101" s="10">
        <v>18</v>
      </c>
      <c r="H101" s="10">
        <f t="shared" si="19"/>
        <v>3119</v>
      </c>
      <c r="I101" s="9">
        <f t="shared" si="21"/>
        <v>31.19</v>
      </c>
      <c r="J101" s="4" t="s">
        <v>205</v>
      </c>
      <c r="K101" s="4"/>
      <c r="L101" s="4"/>
      <c r="M101" s="4" t="str">
        <f t="shared" si="22"/>
        <v>Thuộc diện sắp xếp</v>
      </c>
    </row>
    <row r="102" spans="1:13" ht="16.5" x14ac:dyDescent="0.25">
      <c r="A102" s="4">
        <v>6</v>
      </c>
      <c r="B102" s="11" t="s">
        <v>112</v>
      </c>
      <c r="C102" s="7"/>
      <c r="D102" s="23">
        <v>16.37</v>
      </c>
      <c r="E102" s="9">
        <f t="shared" si="23"/>
        <v>16.37</v>
      </c>
      <c r="F102" s="10">
        <v>4023</v>
      </c>
      <c r="G102" s="10">
        <v>17</v>
      </c>
      <c r="H102" s="10">
        <f t="shared" si="19"/>
        <v>4040</v>
      </c>
      <c r="I102" s="9">
        <f t="shared" si="21"/>
        <v>40.400000000000006</v>
      </c>
      <c r="J102" s="4" t="s">
        <v>205</v>
      </c>
      <c r="K102" s="4"/>
      <c r="L102" s="4"/>
      <c r="M102" s="4" t="str">
        <f t="shared" si="22"/>
        <v>Thuộc diện sắp xếp</v>
      </c>
    </row>
    <row r="103" spans="1:13" ht="16.5" x14ac:dyDescent="0.25">
      <c r="A103" s="4">
        <v>7</v>
      </c>
      <c r="B103" s="11" t="s">
        <v>113</v>
      </c>
      <c r="C103" s="7"/>
      <c r="D103" s="23">
        <v>22.77</v>
      </c>
      <c r="E103" s="9">
        <f t="shared" si="23"/>
        <v>22.77</v>
      </c>
      <c r="F103" s="10">
        <v>6818</v>
      </c>
      <c r="G103" s="10">
        <v>3</v>
      </c>
      <c r="H103" s="10">
        <f t="shared" si="19"/>
        <v>6821</v>
      </c>
      <c r="I103" s="9">
        <f t="shared" si="21"/>
        <v>68.210000000000008</v>
      </c>
      <c r="J103" s="4" t="s">
        <v>205</v>
      </c>
      <c r="K103" s="4"/>
      <c r="L103" s="4"/>
      <c r="M103" s="4" t="str">
        <f t="shared" si="22"/>
        <v>Thuộc diện sắp xếp</v>
      </c>
    </row>
    <row r="104" spans="1:13" ht="16.5" x14ac:dyDescent="0.25">
      <c r="A104" s="4">
        <v>8</v>
      </c>
      <c r="B104" s="11" t="s">
        <v>114</v>
      </c>
      <c r="C104" s="7"/>
      <c r="D104" s="23">
        <v>15.85</v>
      </c>
      <c r="E104" s="9">
        <f t="shared" si="23"/>
        <v>15.85</v>
      </c>
      <c r="F104" s="10">
        <v>3656</v>
      </c>
      <c r="G104" s="10">
        <v>13</v>
      </c>
      <c r="H104" s="10">
        <f t="shared" si="19"/>
        <v>3669</v>
      </c>
      <c r="I104" s="9">
        <f t="shared" si="21"/>
        <v>36.69</v>
      </c>
      <c r="J104" s="4" t="s">
        <v>205</v>
      </c>
      <c r="K104" s="4"/>
      <c r="L104" s="4"/>
      <c r="M104" s="4" t="str">
        <f t="shared" si="22"/>
        <v>Thuộc diện sắp xếp</v>
      </c>
    </row>
    <row r="105" spans="1:13" ht="16.5" x14ac:dyDescent="0.25">
      <c r="A105" s="4">
        <v>9</v>
      </c>
      <c r="B105" s="11" t="s">
        <v>115</v>
      </c>
      <c r="C105" s="7"/>
      <c r="D105" s="23">
        <v>25.47</v>
      </c>
      <c r="E105" s="9">
        <f t="shared" si="23"/>
        <v>25.47</v>
      </c>
      <c r="F105" s="10">
        <v>10269</v>
      </c>
      <c r="G105" s="10">
        <v>44</v>
      </c>
      <c r="H105" s="10">
        <f t="shared" si="19"/>
        <v>10313</v>
      </c>
      <c r="I105" s="9">
        <f t="shared" si="21"/>
        <v>103.13000000000001</v>
      </c>
      <c r="J105" s="4" t="s">
        <v>205</v>
      </c>
      <c r="K105" s="4"/>
      <c r="L105" s="4"/>
      <c r="M105" s="4" t="str">
        <f t="shared" si="22"/>
        <v>Thuộc diện sắp xếp</v>
      </c>
    </row>
    <row r="106" spans="1:13" ht="16.5" x14ac:dyDescent="0.25">
      <c r="A106" s="4">
        <v>10</v>
      </c>
      <c r="B106" s="11" t="s">
        <v>116</v>
      </c>
      <c r="C106" s="7"/>
      <c r="D106" s="23">
        <v>18.36</v>
      </c>
      <c r="E106" s="9">
        <f t="shared" si="23"/>
        <v>18.36</v>
      </c>
      <c r="F106" s="10">
        <v>10273</v>
      </c>
      <c r="G106" s="10">
        <v>48</v>
      </c>
      <c r="H106" s="10">
        <f t="shared" si="19"/>
        <v>10321</v>
      </c>
      <c r="I106" s="9">
        <f t="shared" si="21"/>
        <v>103.21000000000001</v>
      </c>
      <c r="J106" s="4" t="s">
        <v>205</v>
      </c>
      <c r="K106" s="4"/>
      <c r="L106" s="4"/>
      <c r="M106" s="4" t="str">
        <f t="shared" si="22"/>
        <v>Thuộc diện sắp xếp</v>
      </c>
    </row>
    <row r="107" spans="1:13" ht="16.5" x14ac:dyDescent="0.25">
      <c r="A107" s="4">
        <v>11</v>
      </c>
      <c r="B107" s="11" t="s">
        <v>117</v>
      </c>
      <c r="C107" s="7"/>
      <c r="D107" s="23">
        <v>35.61</v>
      </c>
      <c r="E107" s="9">
        <f t="shared" si="23"/>
        <v>35.61</v>
      </c>
      <c r="F107" s="10">
        <v>8355</v>
      </c>
      <c r="G107" s="10">
        <v>24</v>
      </c>
      <c r="H107" s="10">
        <f t="shared" si="19"/>
        <v>8379</v>
      </c>
      <c r="I107" s="9">
        <f t="shared" si="21"/>
        <v>83.789999999999992</v>
      </c>
      <c r="J107" s="4" t="s">
        <v>205</v>
      </c>
      <c r="K107" s="4"/>
      <c r="L107" s="4"/>
      <c r="M107" s="4" t="str">
        <f t="shared" si="22"/>
        <v>Thuộc diện sắp xếp</v>
      </c>
    </row>
    <row r="108" spans="1:13" ht="16.5" x14ac:dyDescent="0.25">
      <c r="A108" s="4">
        <v>12</v>
      </c>
      <c r="B108" s="11" t="s">
        <v>118</v>
      </c>
      <c r="C108" s="7"/>
      <c r="D108" s="23">
        <v>42.43</v>
      </c>
      <c r="E108" s="9">
        <f t="shared" si="23"/>
        <v>42.43</v>
      </c>
      <c r="F108" s="10">
        <v>8350</v>
      </c>
      <c r="G108" s="10">
        <v>21</v>
      </c>
      <c r="H108" s="10">
        <f t="shared" si="19"/>
        <v>8371</v>
      </c>
      <c r="I108" s="9">
        <f t="shared" si="21"/>
        <v>83.71</v>
      </c>
      <c r="J108" s="4" t="s">
        <v>205</v>
      </c>
      <c r="K108" s="4"/>
      <c r="L108" s="4"/>
      <c r="M108" s="4" t="str">
        <f t="shared" si="22"/>
        <v>Thuộc diện sắp xếp</v>
      </c>
    </row>
    <row r="109" spans="1:13" ht="16.5" x14ac:dyDescent="0.25">
      <c r="A109" s="4">
        <v>13</v>
      </c>
      <c r="B109" s="11" t="s">
        <v>119</v>
      </c>
      <c r="C109" s="7"/>
      <c r="D109" s="23">
        <v>47.06</v>
      </c>
      <c r="E109" s="9">
        <f t="shared" si="23"/>
        <v>47.06</v>
      </c>
      <c r="F109" s="10">
        <v>7708</v>
      </c>
      <c r="G109" s="10">
        <v>52</v>
      </c>
      <c r="H109" s="10">
        <f t="shared" si="19"/>
        <v>7760</v>
      </c>
      <c r="I109" s="9">
        <f t="shared" si="21"/>
        <v>77.600000000000009</v>
      </c>
      <c r="J109" s="4" t="s">
        <v>205</v>
      </c>
      <c r="K109" s="4"/>
      <c r="L109" s="4"/>
      <c r="M109" s="4" t="str">
        <f t="shared" si="22"/>
        <v>Thuộc diện sắp xếp</v>
      </c>
    </row>
    <row r="110" spans="1:13" ht="16.5" x14ac:dyDescent="0.25">
      <c r="A110" s="4">
        <v>14</v>
      </c>
      <c r="B110" s="11" t="s">
        <v>120</v>
      </c>
      <c r="C110" s="7"/>
      <c r="D110" s="23">
        <v>30.01</v>
      </c>
      <c r="E110" s="9">
        <f t="shared" si="23"/>
        <v>30.010000000000005</v>
      </c>
      <c r="F110" s="10">
        <v>7391</v>
      </c>
      <c r="G110" s="10">
        <v>13</v>
      </c>
      <c r="H110" s="10">
        <f t="shared" si="19"/>
        <v>7404</v>
      </c>
      <c r="I110" s="9">
        <f t="shared" si="21"/>
        <v>74.039999999999992</v>
      </c>
      <c r="J110" s="4" t="s">
        <v>205</v>
      </c>
      <c r="K110" s="4"/>
      <c r="L110" s="4"/>
      <c r="M110" s="4" t="str">
        <f t="shared" si="22"/>
        <v>Thuộc diện sắp xếp</v>
      </c>
    </row>
    <row r="111" spans="1:13" ht="16.5" x14ac:dyDescent="0.25">
      <c r="A111" s="3" t="s">
        <v>138</v>
      </c>
      <c r="B111" s="12" t="s">
        <v>122</v>
      </c>
      <c r="C111" s="15"/>
      <c r="D111" s="22">
        <f>SUM(D112:D125)</f>
        <v>431.72999999999996</v>
      </c>
      <c r="E111" s="14"/>
      <c r="F111" s="13">
        <f>SUM(F112:F125)</f>
        <v>104221</v>
      </c>
      <c r="G111" s="13">
        <f>SUM(G112:G125)</f>
        <v>630</v>
      </c>
      <c r="H111" s="13">
        <f t="shared" si="19"/>
        <v>104851</v>
      </c>
      <c r="I111" s="14"/>
      <c r="J111" s="3"/>
      <c r="K111" s="3"/>
      <c r="L111" s="3"/>
      <c r="M111" s="4"/>
    </row>
    <row r="112" spans="1:13" ht="16.5" x14ac:dyDescent="0.25">
      <c r="A112" s="4">
        <v>1</v>
      </c>
      <c r="B112" s="11" t="s">
        <v>123</v>
      </c>
      <c r="C112" s="7"/>
      <c r="D112" s="23">
        <v>10.210000000000001</v>
      </c>
      <c r="E112" s="9">
        <f t="shared" si="23"/>
        <v>10.210000000000001</v>
      </c>
      <c r="F112" s="10">
        <v>3946</v>
      </c>
      <c r="G112" s="10">
        <v>25</v>
      </c>
      <c r="H112" s="10">
        <f t="shared" si="19"/>
        <v>3971</v>
      </c>
      <c r="I112" s="9">
        <f t="shared" si="21"/>
        <v>39.71</v>
      </c>
      <c r="J112" s="4" t="s">
        <v>205</v>
      </c>
      <c r="K112" s="4"/>
      <c r="L112" s="4"/>
      <c r="M112" s="4" t="str">
        <f t="shared" si="22"/>
        <v>Thuộc diện sắp xếp</v>
      </c>
    </row>
    <row r="113" spans="1:13" ht="16.5" x14ac:dyDescent="0.25">
      <c r="A113" s="4">
        <v>2</v>
      </c>
      <c r="B113" s="11" t="s">
        <v>124</v>
      </c>
      <c r="C113" s="7"/>
      <c r="D113" s="23">
        <v>27.03</v>
      </c>
      <c r="E113" s="9">
        <f t="shared" si="23"/>
        <v>27.029999999999998</v>
      </c>
      <c r="F113" s="10">
        <v>10052</v>
      </c>
      <c r="G113" s="10">
        <v>33</v>
      </c>
      <c r="H113" s="10">
        <f t="shared" si="19"/>
        <v>10085</v>
      </c>
      <c r="I113" s="9">
        <f t="shared" si="21"/>
        <v>100.85</v>
      </c>
      <c r="J113" s="4" t="s">
        <v>205</v>
      </c>
      <c r="K113" s="4"/>
      <c r="L113" s="4"/>
      <c r="M113" s="4" t="str">
        <f t="shared" si="22"/>
        <v>Thuộc diện sắp xếp</v>
      </c>
    </row>
    <row r="114" spans="1:13" ht="16.5" x14ac:dyDescent="0.25">
      <c r="A114" s="4">
        <v>3</v>
      </c>
      <c r="B114" s="11" t="s">
        <v>125</v>
      </c>
      <c r="C114" s="7"/>
      <c r="D114" s="23">
        <v>40.54</v>
      </c>
      <c r="E114" s="9">
        <f t="shared" si="23"/>
        <v>40.54</v>
      </c>
      <c r="F114" s="10">
        <v>4025</v>
      </c>
      <c r="G114" s="10">
        <v>3</v>
      </c>
      <c r="H114" s="10">
        <f t="shared" si="19"/>
        <v>4028</v>
      </c>
      <c r="I114" s="9">
        <f t="shared" si="21"/>
        <v>40.28</v>
      </c>
      <c r="J114" s="4" t="s">
        <v>205</v>
      </c>
      <c r="K114" s="4"/>
      <c r="L114" s="4"/>
      <c r="M114" s="4" t="str">
        <f t="shared" si="22"/>
        <v>Thuộc diện sắp xếp</v>
      </c>
    </row>
    <row r="115" spans="1:13" ht="16.5" x14ac:dyDescent="0.25">
      <c r="A115" s="4">
        <v>4</v>
      </c>
      <c r="B115" s="11" t="s">
        <v>126</v>
      </c>
      <c r="C115" s="7"/>
      <c r="D115" s="23">
        <v>12.44</v>
      </c>
      <c r="E115" s="9">
        <f t="shared" si="23"/>
        <v>12.44</v>
      </c>
      <c r="F115" s="10">
        <v>3154</v>
      </c>
      <c r="G115" s="10">
        <v>15</v>
      </c>
      <c r="H115" s="10">
        <f t="shared" si="19"/>
        <v>3169</v>
      </c>
      <c r="I115" s="9">
        <f t="shared" si="21"/>
        <v>31.69</v>
      </c>
      <c r="J115" s="4" t="s">
        <v>205</v>
      </c>
      <c r="K115" s="4"/>
      <c r="L115" s="4"/>
      <c r="M115" s="4" t="str">
        <f t="shared" si="22"/>
        <v>Thuộc diện sắp xếp</v>
      </c>
    </row>
    <row r="116" spans="1:13" ht="16.5" x14ac:dyDescent="0.25">
      <c r="A116" s="4">
        <v>5</v>
      </c>
      <c r="B116" s="11" t="s">
        <v>127</v>
      </c>
      <c r="C116" s="7"/>
      <c r="D116" s="23">
        <v>13.39</v>
      </c>
      <c r="E116" s="9">
        <f t="shared" si="23"/>
        <v>13.390000000000002</v>
      </c>
      <c r="F116" s="10">
        <v>14189</v>
      </c>
      <c r="G116" s="10">
        <v>217</v>
      </c>
      <c r="H116" s="10">
        <f t="shared" si="19"/>
        <v>14406</v>
      </c>
      <c r="I116" s="9">
        <f t="shared" si="21"/>
        <v>144.06</v>
      </c>
      <c r="J116" s="4" t="s">
        <v>205</v>
      </c>
      <c r="K116" s="4"/>
      <c r="L116" s="4"/>
      <c r="M116" s="4" t="str">
        <f t="shared" si="22"/>
        <v>Thuộc diện sắp xếp</v>
      </c>
    </row>
    <row r="117" spans="1:13" ht="16.5" x14ac:dyDescent="0.25">
      <c r="A117" s="4">
        <v>6</v>
      </c>
      <c r="B117" s="11" t="s">
        <v>128</v>
      </c>
      <c r="C117" s="7"/>
      <c r="D117" s="23">
        <v>11.9</v>
      </c>
      <c r="E117" s="9">
        <f t="shared" si="23"/>
        <v>11.9</v>
      </c>
      <c r="F117" s="10">
        <v>5257</v>
      </c>
      <c r="G117" s="10">
        <v>36</v>
      </c>
      <c r="H117" s="10">
        <f t="shared" si="19"/>
        <v>5293</v>
      </c>
      <c r="I117" s="9">
        <f t="shared" si="21"/>
        <v>52.93</v>
      </c>
      <c r="J117" s="4" t="s">
        <v>205</v>
      </c>
      <c r="K117" s="4"/>
      <c r="L117" s="4"/>
      <c r="M117" s="4" t="str">
        <f t="shared" si="22"/>
        <v>Thuộc diện sắp xếp</v>
      </c>
    </row>
    <row r="118" spans="1:13" ht="16.5" x14ac:dyDescent="0.25">
      <c r="A118" s="4">
        <v>7</v>
      </c>
      <c r="B118" s="11" t="s">
        <v>129</v>
      </c>
      <c r="C118" s="7"/>
      <c r="D118" s="23">
        <v>55.82</v>
      </c>
      <c r="E118" s="9">
        <f t="shared" si="23"/>
        <v>55.82</v>
      </c>
      <c r="F118" s="10">
        <v>7235</v>
      </c>
      <c r="G118" s="10">
        <v>7</v>
      </c>
      <c r="H118" s="10">
        <f t="shared" si="19"/>
        <v>7242</v>
      </c>
      <c r="I118" s="9">
        <f t="shared" si="21"/>
        <v>72.42</v>
      </c>
      <c r="J118" s="4" t="s">
        <v>205</v>
      </c>
      <c r="K118" s="4"/>
      <c r="L118" s="4"/>
      <c r="M118" s="4" t="str">
        <f t="shared" si="22"/>
        <v>Thuộc diện sắp xếp</v>
      </c>
    </row>
    <row r="119" spans="1:13" ht="16.5" x14ac:dyDescent="0.25">
      <c r="A119" s="4">
        <v>8</v>
      </c>
      <c r="B119" s="11" t="s">
        <v>130</v>
      </c>
      <c r="C119" s="7"/>
      <c r="D119" s="23">
        <v>30.15</v>
      </c>
      <c r="E119" s="9">
        <f t="shared" si="23"/>
        <v>30.15</v>
      </c>
      <c r="F119" s="10">
        <v>7839</v>
      </c>
      <c r="G119" s="10">
        <v>55</v>
      </c>
      <c r="H119" s="10">
        <f t="shared" si="19"/>
        <v>7894</v>
      </c>
      <c r="I119" s="9">
        <f t="shared" si="21"/>
        <v>78.94</v>
      </c>
      <c r="J119" s="4" t="s">
        <v>205</v>
      </c>
      <c r="K119" s="4"/>
      <c r="L119" s="4"/>
      <c r="M119" s="4" t="str">
        <f t="shared" si="22"/>
        <v>Thuộc diện sắp xếp</v>
      </c>
    </row>
    <row r="120" spans="1:13" ht="16.5" x14ac:dyDescent="0.25">
      <c r="A120" s="4">
        <v>9</v>
      </c>
      <c r="B120" s="11" t="s">
        <v>131</v>
      </c>
      <c r="C120" s="7"/>
      <c r="D120" s="23">
        <v>18.22</v>
      </c>
      <c r="E120" s="9">
        <f t="shared" si="23"/>
        <v>18.22</v>
      </c>
      <c r="F120" s="10">
        <v>7326</v>
      </c>
      <c r="G120" s="10">
        <v>16</v>
      </c>
      <c r="H120" s="10">
        <f t="shared" si="19"/>
        <v>7342</v>
      </c>
      <c r="I120" s="9">
        <f t="shared" si="21"/>
        <v>73.42</v>
      </c>
      <c r="J120" s="4" t="s">
        <v>205</v>
      </c>
      <c r="K120" s="4"/>
      <c r="L120" s="4"/>
      <c r="M120" s="4" t="str">
        <f t="shared" si="22"/>
        <v>Thuộc diện sắp xếp</v>
      </c>
    </row>
    <row r="121" spans="1:13" ht="16.5" x14ac:dyDescent="0.25">
      <c r="A121" s="4">
        <v>10</v>
      </c>
      <c r="B121" s="11" t="s">
        <v>132</v>
      </c>
      <c r="C121" s="7"/>
      <c r="D121" s="23">
        <v>24.48</v>
      </c>
      <c r="E121" s="9">
        <f t="shared" si="23"/>
        <v>24.48</v>
      </c>
      <c r="F121" s="10">
        <v>12178</v>
      </c>
      <c r="G121" s="10">
        <v>31</v>
      </c>
      <c r="H121" s="10">
        <f t="shared" si="19"/>
        <v>12209</v>
      </c>
      <c r="I121" s="9">
        <f t="shared" si="21"/>
        <v>122.09</v>
      </c>
      <c r="J121" s="4" t="s">
        <v>205</v>
      </c>
      <c r="K121" s="4"/>
      <c r="L121" s="4"/>
      <c r="M121" s="4" t="str">
        <f t="shared" si="22"/>
        <v>Thuộc diện sắp xếp</v>
      </c>
    </row>
    <row r="122" spans="1:13" ht="16.5" x14ac:dyDescent="0.25">
      <c r="A122" s="4">
        <v>11</v>
      </c>
      <c r="B122" s="11" t="s">
        <v>133</v>
      </c>
      <c r="C122" s="7"/>
      <c r="D122" s="23">
        <v>14.32</v>
      </c>
      <c r="E122" s="9">
        <f t="shared" si="23"/>
        <v>14.32</v>
      </c>
      <c r="F122" s="10">
        <v>3540</v>
      </c>
      <c r="G122" s="10">
        <v>60</v>
      </c>
      <c r="H122" s="10">
        <f t="shared" si="19"/>
        <v>3600</v>
      </c>
      <c r="I122" s="9">
        <f t="shared" si="21"/>
        <v>36</v>
      </c>
      <c r="J122" s="4" t="s">
        <v>205</v>
      </c>
      <c r="K122" s="4"/>
      <c r="L122" s="4"/>
      <c r="M122" s="4" t="str">
        <f t="shared" si="22"/>
        <v>Thuộc diện sắp xếp</v>
      </c>
    </row>
    <row r="123" spans="1:13" ht="16.5" x14ac:dyDescent="0.25">
      <c r="A123" s="4">
        <v>12</v>
      </c>
      <c r="B123" s="11" t="s">
        <v>134</v>
      </c>
      <c r="C123" s="7"/>
      <c r="D123" s="23">
        <v>44.31</v>
      </c>
      <c r="E123" s="9">
        <f t="shared" si="23"/>
        <v>44.31</v>
      </c>
      <c r="F123" s="10">
        <v>7119</v>
      </c>
      <c r="G123" s="10">
        <v>118</v>
      </c>
      <c r="H123" s="10">
        <f t="shared" si="19"/>
        <v>7237</v>
      </c>
      <c r="I123" s="9">
        <f t="shared" si="21"/>
        <v>72.37</v>
      </c>
      <c r="J123" s="4" t="s">
        <v>205</v>
      </c>
      <c r="K123" s="4"/>
      <c r="L123" s="4"/>
      <c r="M123" s="4" t="str">
        <f t="shared" si="22"/>
        <v>Thuộc diện sắp xếp</v>
      </c>
    </row>
    <row r="124" spans="1:13" ht="16.5" x14ac:dyDescent="0.25">
      <c r="A124" s="4">
        <v>13</v>
      </c>
      <c r="B124" s="11" t="s">
        <v>135</v>
      </c>
      <c r="C124" s="7"/>
      <c r="D124" s="23">
        <v>66.09</v>
      </c>
      <c r="E124" s="9">
        <f t="shared" si="23"/>
        <v>66.09</v>
      </c>
      <c r="F124" s="10">
        <v>12029</v>
      </c>
      <c r="G124" s="10">
        <v>12</v>
      </c>
      <c r="H124" s="10">
        <f t="shared" si="19"/>
        <v>12041</v>
      </c>
      <c r="I124" s="9">
        <f t="shared" si="21"/>
        <v>120.41</v>
      </c>
      <c r="J124" s="4" t="s">
        <v>205</v>
      </c>
      <c r="K124" s="4"/>
      <c r="L124" s="4"/>
      <c r="M124" s="4" t="str">
        <f t="shared" si="22"/>
        <v>Thuộc diện sắp xếp</v>
      </c>
    </row>
    <row r="125" spans="1:13" ht="16.5" x14ac:dyDescent="0.25">
      <c r="A125" s="4">
        <v>14</v>
      </c>
      <c r="B125" s="11" t="s">
        <v>136</v>
      </c>
      <c r="C125" s="7"/>
      <c r="D125" s="23">
        <v>62.83</v>
      </c>
      <c r="E125" s="9">
        <f t="shared" si="23"/>
        <v>62.83</v>
      </c>
      <c r="F125" s="10">
        <v>6332</v>
      </c>
      <c r="G125" s="10">
        <v>2</v>
      </c>
      <c r="H125" s="10">
        <f t="shared" si="19"/>
        <v>6334</v>
      </c>
      <c r="I125" s="9">
        <f t="shared" si="21"/>
        <v>63.339999999999996</v>
      </c>
      <c r="J125" s="4" t="s">
        <v>205</v>
      </c>
      <c r="K125" s="4"/>
      <c r="L125" s="4"/>
      <c r="M125" s="4" t="str">
        <f t="shared" si="22"/>
        <v>Thuộc diện sắp xếp</v>
      </c>
    </row>
    <row r="126" spans="1:13" ht="16.5" x14ac:dyDescent="0.25">
      <c r="A126" s="3" t="s">
        <v>121</v>
      </c>
      <c r="B126" s="12" t="s">
        <v>139</v>
      </c>
      <c r="C126" s="15"/>
      <c r="D126" s="22">
        <f>SUM(D127:D141)</f>
        <v>838.3900000000001</v>
      </c>
      <c r="E126" s="14"/>
      <c r="F126" s="13">
        <f>SUM(F127:F141)</f>
        <v>79202</v>
      </c>
      <c r="G126" s="13">
        <f>SUM(G127:G141)</f>
        <v>425</v>
      </c>
      <c r="H126" s="13">
        <f t="shared" si="19"/>
        <v>79627</v>
      </c>
      <c r="I126" s="9">
        <f t="shared" si="21"/>
        <v>796.27</v>
      </c>
      <c r="J126" s="4" t="s">
        <v>205</v>
      </c>
      <c r="K126" s="3"/>
      <c r="L126" s="3"/>
      <c r="M126" s="4"/>
    </row>
    <row r="127" spans="1:13" ht="16.5" x14ac:dyDescent="0.25">
      <c r="A127" s="4">
        <v>1</v>
      </c>
      <c r="B127" s="11" t="s">
        <v>140</v>
      </c>
      <c r="C127" s="15"/>
      <c r="D127" s="23">
        <v>10.53</v>
      </c>
      <c r="E127" s="9">
        <f t="shared" si="23"/>
        <v>10.53</v>
      </c>
      <c r="F127" s="10">
        <v>4088</v>
      </c>
      <c r="G127" s="10">
        <v>83</v>
      </c>
      <c r="H127" s="10">
        <f t="shared" si="19"/>
        <v>4171</v>
      </c>
      <c r="I127" s="9">
        <f t="shared" si="21"/>
        <v>41.71</v>
      </c>
      <c r="J127" s="4" t="s">
        <v>205</v>
      </c>
      <c r="K127" s="3"/>
      <c r="L127" s="3"/>
      <c r="M127" s="4" t="str">
        <f t="shared" si="22"/>
        <v>Thuộc diện sắp xếp</v>
      </c>
    </row>
    <row r="128" spans="1:13" ht="16.5" x14ac:dyDescent="0.25">
      <c r="A128" s="4">
        <v>2</v>
      </c>
      <c r="B128" s="11" t="s">
        <v>141</v>
      </c>
      <c r="C128" s="15"/>
      <c r="D128" s="23">
        <v>29</v>
      </c>
      <c r="E128" s="9">
        <f t="shared" si="23"/>
        <v>28.999999999999996</v>
      </c>
      <c r="F128" s="10">
        <v>6605</v>
      </c>
      <c r="G128" s="10">
        <v>30</v>
      </c>
      <c r="H128" s="10">
        <f t="shared" si="19"/>
        <v>6635</v>
      </c>
      <c r="I128" s="9">
        <f t="shared" si="21"/>
        <v>66.349999999999994</v>
      </c>
      <c r="J128" s="4" t="s">
        <v>205</v>
      </c>
      <c r="K128" s="3"/>
      <c r="L128" s="3"/>
      <c r="M128" s="4" t="str">
        <f t="shared" si="22"/>
        <v>Thuộc diện sắp xếp</v>
      </c>
    </row>
    <row r="129" spans="1:13" ht="16.5" x14ac:dyDescent="0.25">
      <c r="A129" s="4">
        <v>3</v>
      </c>
      <c r="B129" s="11" t="s">
        <v>142</v>
      </c>
      <c r="C129" s="15"/>
      <c r="D129" s="23">
        <v>33.58</v>
      </c>
      <c r="E129" s="9">
        <f t="shared" si="23"/>
        <v>33.58</v>
      </c>
      <c r="F129" s="10">
        <v>3187</v>
      </c>
      <c r="G129" s="10">
        <v>6</v>
      </c>
      <c r="H129" s="10">
        <f t="shared" si="19"/>
        <v>3193</v>
      </c>
      <c r="I129" s="9">
        <f t="shared" si="21"/>
        <v>31.929999999999996</v>
      </c>
      <c r="J129" s="4" t="s">
        <v>205</v>
      </c>
      <c r="K129" s="3"/>
      <c r="L129" s="3"/>
      <c r="M129" s="4" t="str">
        <f t="shared" si="22"/>
        <v>Thuộc diện sắp xếp</v>
      </c>
    </row>
    <row r="130" spans="1:13" ht="16.5" x14ac:dyDescent="0.25">
      <c r="A130" s="4">
        <v>4</v>
      </c>
      <c r="B130" s="11" t="s">
        <v>143</v>
      </c>
      <c r="C130" s="15"/>
      <c r="D130" s="23">
        <v>55.46</v>
      </c>
      <c r="E130" s="9">
        <f t="shared" si="23"/>
        <v>55.46</v>
      </c>
      <c r="F130" s="10">
        <v>7694</v>
      </c>
      <c r="G130" s="10">
        <v>8</v>
      </c>
      <c r="H130" s="10">
        <f t="shared" si="19"/>
        <v>7702</v>
      </c>
      <c r="I130" s="9">
        <f t="shared" si="21"/>
        <v>77.02</v>
      </c>
      <c r="J130" s="4" t="s">
        <v>205</v>
      </c>
      <c r="K130" s="3"/>
      <c r="L130" s="3"/>
      <c r="M130" s="4" t="str">
        <f t="shared" si="22"/>
        <v>Thuộc diện sắp xếp</v>
      </c>
    </row>
    <row r="131" spans="1:13" ht="16.5" x14ac:dyDescent="0.25">
      <c r="A131" s="4">
        <v>5</v>
      </c>
      <c r="B131" s="11" t="s">
        <v>144</v>
      </c>
      <c r="C131" s="15"/>
      <c r="D131" s="23">
        <v>37.97</v>
      </c>
      <c r="E131" s="9">
        <f t="shared" si="23"/>
        <v>37.97</v>
      </c>
      <c r="F131" s="10">
        <v>8993</v>
      </c>
      <c r="G131" s="10">
        <v>83</v>
      </c>
      <c r="H131" s="10">
        <f t="shared" si="19"/>
        <v>9076</v>
      </c>
      <c r="I131" s="9">
        <f t="shared" si="21"/>
        <v>90.759999999999991</v>
      </c>
      <c r="J131" s="4" t="s">
        <v>205</v>
      </c>
      <c r="K131" s="3"/>
      <c r="L131" s="3"/>
      <c r="M131" s="4" t="str">
        <f t="shared" si="22"/>
        <v>Thuộc diện sắp xếp</v>
      </c>
    </row>
    <row r="132" spans="1:13" ht="16.5" x14ac:dyDescent="0.25">
      <c r="A132" s="4">
        <v>6</v>
      </c>
      <c r="B132" s="11" t="s">
        <v>145</v>
      </c>
      <c r="C132" s="15"/>
      <c r="D132" s="23">
        <v>33.619999999999997</v>
      </c>
      <c r="E132" s="9">
        <f t="shared" si="23"/>
        <v>33.619999999999997</v>
      </c>
      <c r="F132" s="10">
        <v>7740</v>
      </c>
      <c r="G132" s="10">
        <v>39</v>
      </c>
      <c r="H132" s="10">
        <f t="shared" si="19"/>
        <v>7779</v>
      </c>
      <c r="I132" s="9">
        <f t="shared" si="21"/>
        <v>77.790000000000006</v>
      </c>
      <c r="J132" s="4" t="s">
        <v>205</v>
      </c>
      <c r="K132" s="3"/>
      <c r="L132" s="3"/>
      <c r="M132" s="4" t="str">
        <f t="shared" si="22"/>
        <v>Thuộc diện sắp xếp</v>
      </c>
    </row>
    <row r="133" spans="1:13" ht="16.5" x14ac:dyDescent="0.25">
      <c r="A133" s="4">
        <v>7</v>
      </c>
      <c r="B133" s="11" t="s">
        <v>146</v>
      </c>
      <c r="C133" s="15"/>
      <c r="D133" s="23">
        <v>73.47</v>
      </c>
      <c r="E133" s="9">
        <f t="shared" si="23"/>
        <v>73.47</v>
      </c>
      <c r="F133" s="10">
        <v>5200</v>
      </c>
      <c r="G133" s="10">
        <v>10</v>
      </c>
      <c r="H133" s="10">
        <f t="shared" si="19"/>
        <v>5210</v>
      </c>
      <c r="I133" s="9">
        <f t="shared" si="21"/>
        <v>52.1</v>
      </c>
      <c r="J133" s="4" t="s">
        <v>205</v>
      </c>
      <c r="K133" s="3"/>
      <c r="L133" s="3"/>
      <c r="M133" s="4" t="str">
        <f t="shared" si="22"/>
        <v>Thuộc diện sắp xếp</v>
      </c>
    </row>
    <row r="134" spans="1:13" ht="16.5" x14ac:dyDescent="0.25">
      <c r="A134" s="4">
        <v>8</v>
      </c>
      <c r="B134" s="11" t="s">
        <v>147</v>
      </c>
      <c r="C134" s="15"/>
      <c r="D134" s="23">
        <v>84.59</v>
      </c>
      <c r="E134" s="9">
        <f t="shared" si="23"/>
        <v>84.59</v>
      </c>
      <c r="F134" s="10">
        <v>3282</v>
      </c>
      <c r="G134" s="10">
        <v>14</v>
      </c>
      <c r="H134" s="10">
        <f t="shared" si="19"/>
        <v>3296</v>
      </c>
      <c r="I134" s="9">
        <f t="shared" si="21"/>
        <v>32.96</v>
      </c>
      <c r="J134" s="4" t="s">
        <v>205</v>
      </c>
      <c r="K134" s="3"/>
      <c r="L134" s="3"/>
      <c r="M134" s="4" t="str">
        <f t="shared" si="22"/>
        <v>Thuộc diện sắp xếp</v>
      </c>
    </row>
    <row r="135" spans="1:13" ht="16.5" x14ac:dyDescent="0.25">
      <c r="A135" s="4">
        <v>9</v>
      </c>
      <c r="B135" s="11" t="s">
        <v>148</v>
      </c>
      <c r="C135" s="15"/>
      <c r="D135" s="23">
        <v>55.63</v>
      </c>
      <c r="E135" s="9">
        <f t="shared" si="23"/>
        <v>55.63</v>
      </c>
      <c r="F135" s="10">
        <v>5542</v>
      </c>
      <c r="G135" s="10">
        <v>17</v>
      </c>
      <c r="H135" s="10">
        <f t="shared" si="19"/>
        <v>5559</v>
      </c>
      <c r="I135" s="9">
        <f t="shared" si="21"/>
        <v>55.589999999999996</v>
      </c>
      <c r="J135" s="4" t="s">
        <v>205</v>
      </c>
      <c r="K135" s="3"/>
      <c r="L135" s="3"/>
      <c r="M135" s="4" t="str">
        <f t="shared" si="22"/>
        <v>Thuộc diện sắp xếp</v>
      </c>
    </row>
    <row r="136" spans="1:13" ht="16.5" x14ac:dyDescent="0.25">
      <c r="A136" s="4">
        <v>10</v>
      </c>
      <c r="B136" s="11" t="s">
        <v>149</v>
      </c>
      <c r="C136" s="15"/>
      <c r="D136" s="23">
        <v>59.82</v>
      </c>
      <c r="E136" s="9">
        <f t="shared" si="23"/>
        <v>59.819999999999993</v>
      </c>
      <c r="F136" s="10">
        <v>5035</v>
      </c>
      <c r="G136" s="10">
        <v>18</v>
      </c>
      <c r="H136" s="10">
        <f t="shared" si="19"/>
        <v>5053</v>
      </c>
      <c r="I136" s="9">
        <f t="shared" si="21"/>
        <v>50.529999999999994</v>
      </c>
      <c r="J136" s="4" t="s">
        <v>205</v>
      </c>
      <c r="K136" s="3"/>
      <c r="L136" s="3"/>
      <c r="M136" s="4" t="str">
        <f t="shared" si="22"/>
        <v>Thuộc diện sắp xếp</v>
      </c>
    </row>
    <row r="137" spans="1:13" ht="16.5" x14ac:dyDescent="0.25">
      <c r="A137" s="4">
        <v>11</v>
      </c>
      <c r="B137" s="11" t="s">
        <v>150</v>
      </c>
      <c r="C137" s="15"/>
      <c r="D137" s="23">
        <v>96.79</v>
      </c>
      <c r="E137" s="9">
        <f t="shared" si="23"/>
        <v>96.79</v>
      </c>
      <c r="F137" s="10">
        <v>3275</v>
      </c>
      <c r="G137" s="10">
        <v>11</v>
      </c>
      <c r="H137" s="10">
        <f t="shared" si="19"/>
        <v>3286</v>
      </c>
      <c r="I137" s="9">
        <f t="shared" si="21"/>
        <v>32.86</v>
      </c>
      <c r="J137" s="4" t="s">
        <v>205</v>
      </c>
      <c r="K137" s="3"/>
      <c r="L137" s="3"/>
      <c r="M137" s="4" t="str">
        <f t="shared" si="22"/>
        <v>Thuộc diện sắp xếp</v>
      </c>
    </row>
    <row r="138" spans="1:13" ht="16.5" x14ac:dyDescent="0.25">
      <c r="A138" s="4">
        <v>12</v>
      </c>
      <c r="B138" s="11" t="s">
        <v>151</v>
      </c>
      <c r="C138" s="15"/>
      <c r="D138" s="23">
        <v>102.24</v>
      </c>
      <c r="E138" s="9">
        <f t="shared" si="23"/>
        <v>102.24</v>
      </c>
      <c r="F138" s="10">
        <v>2999</v>
      </c>
      <c r="G138" s="10">
        <v>50</v>
      </c>
      <c r="H138" s="10">
        <f t="shared" si="19"/>
        <v>3049</v>
      </c>
      <c r="I138" s="9">
        <f t="shared" si="21"/>
        <v>30.490000000000002</v>
      </c>
      <c r="J138" s="4" t="s">
        <v>205</v>
      </c>
      <c r="K138" s="3"/>
      <c r="L138" s="3"/>
      <c r="M138" s="4" t="str">
        <f t="shared" si="22"/>
        <v>Thuộc diện sắp xếp</v>
      </c>
    </row>
    <row r="139" spans="1:13" ht="16.5" x14ac:dyDescent="0.25">
      <c r="A139" s="4">
        <v>13</v>
      </c>
      <c r="B139" s="11" t="s">
        <v>152</v>
      </c>
      <c r="C139" s="15"/>
      <c r="D139" s="23">
        <v>43.84</v>
      </c>
      <c r="E139" s="9">
        <f t="shared" si="23"/>
        <v>43.84</v>
      </c>
      <c r="F139" s="10">
        <v>2950</v>
      </c>
      <c r="G139" s="10">
        <v>11</v>
      </c>
      <c r="H139" s="10">
        <f t="shared" ref="H139:H190" si="26">F139+G139</f>
        <v>2961</v>
      </c>
      <c r="I139" s="9">
        <f t="shared" si="21"/>
        <v>29.609999999999996</v>
      </c>
      <c r="J139" s="4" t="s">
        <v>205</v>
      </c>
      <c r="K139" s="3"/>
      <c r="L139" s="3"/>
      <c r="M139" s="4" t="str">
        <f t="shared" si="22"/>
        <v>Thuộc diện sắp xếp</v>
      </c>
    </row>
    <row r="140" spans="1:13" ht="16.5" x14ac:dyDescent="0.25">
      <c r="A140" s="4">
        <v>14</v>
      </c>
      <c r="B140" s="11" t="s">
        <v>153</v>
      </c>
      <c r="C140" s="15"/>
      <c r="D140" s="23">
        <v>45.71</v>
      </c>
      <c r="E140" s="9">
        <f t="shared" si="23"/>
        <v>45.71</v>
      </c>
      <c r="F140" s="10">
        <v>9362</v>
      </c>
      <c r="G140" s="10">
        <v>37</v>
      </c>
      <c r="H140" s="10">
        <f t="shared" si="26"/>
        <v>9399</v>
      </c>
      <c r="I140" s="9">
        <f t="shared" ref="I140:I169" si="27">H140/10000*100</f>
        <v>93.99</v>
      </c>
      <c r="J140" s="4" t="s">
        <v>205</v>
      </c>
      <c r="K140" s="3"/>
      <c r="L140" s="3"/>
      <c r="M140" s="4" t="str">
        <f t="shared" ref="M140:M190" si="28">IF(AND(E140&lt;200,I140&lt;300),"Thuộc diện sắp xếp","Không thuộc diện sắp xếp")</f>
        <v>Thuộc diện sắp xếp</v>
      </c>
    </row>
    <row r="141" spans="1:13" ht="16.5" x14ac:dyDescent="0.25">
      <c r="A141" s="4">
        <v>15</v>
      </c>
      <c r="B141" s="11" t="s">
        <v>154</v>
      </c>
      <c r="C141" s="15"/>
      <c r="D141" s="23">
        <v>76.14</v>
      </c>
      <c r="E141" s="9">
        <f t="shared" ref="E141:E169" si="29">D141/100*100</f>
        <v>76.14</v>
      </c>
      <c r="F141" s="10">
        <v>3250</v>
      </c>
      <c r="G141" s="10">
        <v>8</v>
      </c>
      <c r="H141" s="10">
        <f t="shared" si="26"/>
        <v>3258</v>
      </c>
      <c r="I141" s="9">
        <f t="shared" si="27"/>
        <v>32.58</v>
      </c>
      <c r="J141" s="4" t="s">
        <v>205</v>
      </c>
      <c r="K141" s="3"/>
      <c r="L141" s="3"/>
      <c r="M141" s="4" t="str">
        <f t="shared" si="28"/>
        <v>Thuộc diện sắp xếp</v>
      </c>
    </row>
    <row r="142" spans="1:13" ht="16.5" x14ac:dyDescent="0.25">
      <c r="A142" s="3" t="s">
        <v>137</v>
      </c>
      <c r="B142" s="12" t="s">
        <v>155</v>
      </c>
      <c r="C142" s="15"/>
      <c r="D142" s="24">
        <f>SUM(D143:D169)</f>
        <v>569.03</v>
      </c>
      <c r="E142" s="14"/>
      <c r="F142" s="10">
        <f>SUM(F143:F169)</f>
        <v>200572</v>
      </c>
      <c r="G142" s="10">
        <f>SUM(G143:G169)</f>
        <v>1197</v>
      </c>
      <c r="H142" s="13">
        <f t="shared" si="26"/>
        <v>201769</v>
      </c>
      <c r="I142" s="14"/>
      <c r="J142" s="3"/>
      <c r="K142" s="3"/>
      <c r="L142" s="3"/>
      <c r="M142" s="4"/>
    </row>
    <row r="143" spans="1:13" ht="16.5" x14ac:dyDescent="0.25">
      <c r="A143" s="4">
        <v>1</v>
      </c>
      <c r="B143" s="11" t="s">
        <v>156</v>
      </c>
      <c r="C143" s="15"/>
      <c r="D143" s="23">
        <v>14.52</v>
      </c>
      <c r="E143" s="9">
        <f t="shared" si="29"/>
        <v>14.52</v>
      </c>
      <c r="F143" s="10">
        <v>17891</v>
      </c>
      <c r="G143" s="10">
        <v>244</v>
      </c>
      <c r="H143" s="10">
        <f t="shared" si="26"/>
        <v>18135</v>
      </c>
      <c r="I143" s="9">
        <f t="shared" si="27"/>
        <v>181.35</v>
      </c>
      <c r="J143" s="4" t="s">
        <v>205</v>
      </c>
      <c r="K143" s="3"/>
      <c r="L143" s="3"/>
      <c r="M143" s="4" t="str">
        <f t="shared" si="28"/>
        <v>Thuộc diện sắp xếp</v>
      </c>
    </row>
    <row r="144" spans="1:13" ht="16.5" x14ac:dyDescent="0.25">
      <c r="A144" s="4">
        <v>2</v>
      </c>
      <c r="B144" s="11" t="s">
        <v>157</v>
      </c>
      <c r="C144" s="15"/>
      <c r="D144" s="23">
        <v>53.19</v>
      </c>
      <c r="E144" s="9">
        <f t="shared" si="29"/>
        <v>53.189999999999991</v>
      </c>
      <c r="F144" s="10">
        <v>8297</v>
      </c>
      <c r="G144" s="10">
        <v>31</v>
      </c>
      <c r="H144" s="10">
        <f t="shared" si="26"/>
        <v>8328</v>
      </c>
      <c r="I144" s="9">
        <f t="shared" si="27"/>
        <v>83.28</v>
      </c>
      <c r="J144" s="4" t="s">
        <v>205</v>
      </c>
      <c r="K144" s="3"/>
      <c r="L144" s="3"/>
      <c r="M144" s="4" t="str">
        <f t="shared" si="28"/>
        <v>Thuộc diện sắp xếp</v>
      </c>
    </row>
    <row r="145" spans="1:13" ht="16.5" x14ac:dyDescent="0.25">
      <c r="A145" s="4">
        <v>3</v>
      </c>
      <c r="B145" s="11" t="s">
        <v>158</v>
      </c>
      <c r="C145" s="15"/>
      <c r="D145" s="23">
        <v>14.62</v>
      </c>
      <c r="E145" s="9">
        <f t="shared" si="29"/>
        <v>14.62</v>
      </c>
      <c r="F145" s="10">
        <v>6761</v>
      </c>
      <c r="G145" s="10">
        <v>70</v>
      </c>
      <c r="H145" s="10">
        <f t="shared" si="26"/>
        <v>6831</v>
      </c>
      <c r="I145" s="9">
        <f t="shared" si="27"/>
        <v>68.31</v>
      </c>
      <c r="J145" s="4" t="s">
        <v>205</v>
      </c>
      <c r="K145" s="3"/>
      <c r="L145" s="3"/>
      <c r="M145" s="4" t="str">
        <f t="shared" si="28"/>
        <v>Thuộc diện sắp xếp</v>
      </c>
    </row>
    <row r="146" spans="1:13" ht="16.5" x14ac:dyDescent="0.25">
      <c r="A146" s="4">
        <v>4</v>
      </c>
      <c r="B146" s="11" t="s">
        <v>159</v>
      </c>
      <c r="C146" s="15"/>
      <c r="D146" s="23">
        <v>12.49</v>
      </c>
      <c r="E146" s="9">
        <f t="shared" si="29"/>
        <v>12.49</v>
      </c>
      <c r="F146" s="10">
        <v>8975</v>
      </c>
      <c r="G146" s="10">
        <v>50</v>
      </c>
      <c r="H146" s="10">
        <f t="shared" si="26"/>
        <v>9025</v>
      </c>
      <c r="I146" s="9">
        <f t="shared" si="27"/>
        <v>90.25</v>
      </c>
      <c r="J146" s="4" t="s">
        <v>205</v>
      </c>
      <c r="K146" s="3"/>
      <c r="L146" s="3"/>
      <c r="M146" s="4" t="str">
        <f t="shared" si="28"/>
        <v>Thuộc diện sắp xếp</v>
      </c>
    </row>
    <row r="147" spans="1:13" ht="16.5" x14ac:dyDescent="0.25">
      <c r="A147" s="4">
        <v>5</v>
      </c>
      <c r="B147" s="11" t="s">
        <v>160</v>
      </c>
      <c r="C147" s="15"/>
      <c r="D147" s="23">
        <v>8.77</v>
      </c>
      <c r="E147" s="9">
        <f t="shared" si="29"/>
        <v>8.77</v>
      </c>
      <c r="F147" s="10">
        <v>7390</v>
      </c>
      <c r="G147" s="10">
        <v>50</v>
      </c>
      <c r="H147" s="10">
        <f t="shared" si="26"/>
        <v>7440</v>
      </c>
      <c r="I147" s="9">
        <f t="shared" si="27"/>
        <v>74.400000000000006</v>
      </c>
      <c r="J147" s="4" t="s">
        <v>205</v>
      </c>
      <c r="K147" s="3"/>
      <c r="L147" s="3"/>
      <c r="M147" s="4" t="str">
        <f t="shared" si="28"/>
        <v>Thuộc diện sắp xếp</v>
      </c>
    </row>
    <row r="148" spans="1:13" ht="16.5" x14ac:dyDescent="0.25">
      <c r="A148" s="4">
        <v>6</v>
      </c>
      <c r="B148" s="11" t="s">
        <v>161</v>
      </c>
      <c r="C148" s="15"/>
      <c r="D148" s="23">
        <v>26.19</v>
      </c>
      <c r="E148" s="9">
        <f t="shared" si="29"/>
        <v>26.19</v>
      </c>
      <c r="F148" s="10">
        <v>4676</v>
      </c>
      <c r="G148" s="10">
        <v>38</v>
      </c>
      <c r="H148" s="10">
        <f t="shared" si="26"/>
        <v>4714</v>
      </c>
      <c r="I148" s="9">
        <f t="shared" si="27"/>
        <v>47.14</v>
      </c>
      <c r="J148" s="4" t="s">
        <v>205</v>
      </c>
      <c r="K148" s="3"/>
      <c r="L148" s="3"/>
      <c r="M148" s="4" t="str">
        <f t="shared" si="28"/>
        <v>Thuộc diện sắp xếp</v>
      </c>
    </row>
    <row r="149" spans="1:13" ht="16.5" x14ac:dyDescent="0.25">
      <c r="A149" s="4">
        <v>7</v>
      </c>
      <c r="B149" s="11" t="s">
        <v>162</v>
      </c>
      <c r="C149" s="15"/>
      <c r="D149" s="23">
        <v>15.82</v>
      </c>
      <c r="E149" s="9">
        <f t="shared" si="29"/>
        <v>15.82</v>
      </c>
      <c r="F149" s="10">
        <v>7600</v>
      </c>
      <c r="G149" s="10">
        <v>42</v>
      </c>
      <c r="H149" s="10">
        <f t="shared" si="26"/>
        <v>7642</v>
      </c>
      <c r="I149" s="9">
        <f t="shared" si="27"/>
        <v>76.42</v>
      </c>
      <c r="J149" s="4" t="s">
        <v>205</v>
      </c>
      <c r="K149" s="3"/>
      <c r="L149" s="3"/>
      <c r="M149" s="4" t="str">
        <f t="shared" si="28"/>
        <v>Thuộc diện sắp xếp</v>
      </c>
    </row>
    <row r="150" spans="1:13" ht="16.5" x14ac:dyDescent="0.25">
      <c r="A150" s="4">
        <v>8</v>
      </c>
      <c r="B150" s="11" t="s">
        <v>163</v>
      </c>
      <c r="C150" s="15"/>
      <c r="D150" s="23">
        <v>14.35</v>
      </c>
      <c r="E150" s="9">
        <f t="shared" si="29"/>
        <v>14.35</v>
      </c>
      <c r="F150" s="10">
        <v>3262</v>
      </c>
      <c r="G150" s="10">
        <v>7</v>
      </c>
      <c r="H150" s="10">
        <f t="shared" si="26"/>
        <v>3269</v>
      </c>
      <c r="I150" s="9">
        <f t="shared" si="27"/>
        <v>32.690000000000005</v>
      </c>
      <c r="J150" s="4" t="s">
        <v>205</v>
      </c>
      <c r="K150" s="3"/>
      <c r="L150" s="3"/>
      <c r="M150" s="4" t="str">
        <f t="shared" si="28"/>
        <v>Thuộc diện sắp xếp</v>
      </c>
    </row>
    <row r="151" spans="1:13" ht="16.5" x14ac:dyDescent="0.25">
      <c r="A151" s="4">
        <v>9</v>
      </c>
      <c r="B151" s="11" t="s">
        <v>164</v>
      </c>
      <c r="C151" s="15"/>
      <c r="D151" s="23">
        <v>14.65</v>
      </c>
      <c r="E151" s="9">
        <f t="shared" si="29"/>
        <v>14.649999999999999</v>
      </c>
      <c r="F151" s="10">
        <v>5555</v>
      </c>
      <c r="G151" s="10">
        <v>115</v>
      </c>
      <c r="H151" s="10">
        <f t="shared" si="26"/>
        <v>5670</v>
      </c>
      <c r="I151" s="9">
        <f t="shared" si="27"/>
        <v>56.699999999999996</v>
      </c>
      <c r="J151" s="4" t="s">
        <v>205</v>
      </c>
      <c r="K151" s="3"/>
      <c r="L151" s="3"/>
      <c r="M151" s="4" t="str">
        <f t="shared" si="28"/>
        <v>Thuộc diện sắp xếp</v>
      </c>
    </row>
    <row r="152" spans="1:13" ht="16.5" x14ac:dyDescent="0.25">
      <c r="A152" s="4">
        <v>10</v>
      </c>
      <c r="B152" s="11" t="s">
        <v>165</v>
      </c>
      <c r="C152" s="15"/>
      <c r="D152" s="23">
        <v>27.54</v>
      </c>
      <c r="E152" s="9">
        <f t="shared" si="29"/>
        <v>27.54</v>
      </c>
      <c r="F152" s="10">
        <v>5936</v>
      </c>
      <c r="G152" s="10">
        <v>21</v>
      </c>
      <c r="H152" s="10">
        <f t="shared" si="26"/>
        <v>5957</v>
      </c>
      <c r="I152" s="9">
        <f t="shared" si="27"/>
        <v>59.57</v>
      </c>
      <c r="J152" s="4" t="s">
        <v>205</v>
      </c>
      <c r="K152" s="3"/>
      <c r="L152" s="3"/>
      <c r="M152" s="4" t="str">
        <f t="shared" si="28"/>
        <v>Thuộc diện sắp xếp</v>
      </c>
    </row>
    <row r="153" spans="1:13" ht="16.5" x14ac:dyDescent="0.25">
      <c r="A153" s="4">
        <v>11</v>
      </c>
      <c r="B153" s="11" t="s">
        <v>166</v>
      </c>
      <c r="C153" s="15"/>
      <c r="D153" s="23">
        <v>13.41</v>
      </c>
      <c r="E153" s="9">
        <f t="shared" si="29"/>
        <v>13.41</v>
      </c>
      <c r="F153" s="10">
        <v>7561</v>
      </c>
      <c r="G153" s="10">
        <v>20</v>
      </c>
      <c r="H153" s="10">
        <f t="shared" si="26"/>
        <v>7581</v>
      </c>
      <c r="I153" s="9">
        <f t="shared" si="27"/>
        <v>75.81</v>
      </c>
      <c r="J153" s="4" t="s">
        <v>205</v>
      </c>
      <c r="K153" s="3"/>
      <c r="L153" s="3"/>
      <c r="M153" s="4" t="str">
        <f t="shared" si="28"/>
        <v>Thuộc diện sắp xếp</v>
      </c>
    </row>
    <row r="154" spans="1:13" ht="16.5" x14ac:dyDescent="0.25">
      <c r="A154" s="4">
        <v>12</v>
      </c>
      <c r="B154" s="11" t="s">
        <v>167</v>
      </c>
      <c r="C154" s="15"/>
      <c r="D154" s="23">
        <v>26.65</v>
      </c>
      <c r="E154" s="9">
        <f t="shared" si="29"/>
        <v>26.649999999999995</v>
      </c>
      <c r="F154" s="10">
        <v>13202</v>
      </c>
      <c r="G154" s="10">
        <v>77</v>
      </c>
      <c r="H154" s="10">
        <f t="shared" si="26"/>
        <v>13279</v>
      </c>
      <c r="I154" s="9">
        <f t="shared" si="27"/>
        <v>132.79000000000002</v>
      </c>
      <c r="J154" s="4" t="s">
        <v>205</v>
      </c>
      <c r="K154" s="3"/>
      <c r="L154" s="3"/>
      <c r="M154" s="4" t="str">
        <f t="shared" si="28"/>
        <v>Thuộc diện sắp xếp</v>
      </c>
    </row>
    <row r="155" spans="1:13" ht="16.5" x14ac:dyDescent="0.25">
      <c r="A155" s="4">
        <v>13</v>
      </c>
      <c r="B155" s="11" t="s">
        <v>168</v>
      </c>
      <c r="C155" s="15"/>
      <c r="D155" s="23">
        <v>22.36</v>
      </c>
      <c r="E155" s="9">
        <f t="shared" si="29"/>
        <v>22.36</v>
      </c>
      <c r="F155" s="10">
        <v>4475</v>
      </c>
      <c r="G155" s="10">
        <v>20</v>
      </c>
      <c r="H155" s="10">
        <f t="shared" si="26"/>
        <v>4495</v>
      </c>
      <c r="I155" s="9">
        <f t="shared" si="27"/>
        <v>44.95</v>
      </c>
      <c r="J155" s="4" t="s">
        <v>205</v>
      </c>
      <c r="K155" s="3"/>
      <c r="L155" s="3"/>
      <c r="M155" s="4" t="str">
        <f t="shared" si="28"/>
        <v>Thuộc diện sắp xếp</v>
      </c>
    </row>
    <row r="156" spans="1:13" ht="16.5" x14ac:dyDescent="0.25">
      <c r="A156" s="4">
        <v>14</v>
      </c>
      <c r="B156" s="11" t="s">
        <v>169</v>
      </c>
      <c r="C156" s="15"/>
      <c r="D156" s="23">
        <v>13.37</v>
      </c>
      <c r="E156" s="9">
        <f t="shared" si="29"/>
        <v>13.37</v>
      </c>
      <c r="F156" s="10">
        <v>4953</v>
      </c>
      <c r="G156" s="10">
        <v>14</v>
      </c>
      <c r="H156" s="10">
        <f t="shared" si="26"/>
        <v>4967</v>
      </c>
      <c r="I156" s="9">
        <f t="shared" si="27"/>
        <v>49.669999999999995</v>
      </c>
      <c r="J156" s="4" t="s">
        <v>205</v>
      </c>
      <c r="K156" s="3"/>
      <c r="L156" s="3"/>
      <c r="M156" s="4" t="str">
        <f t="shared" si="28"/>
        <v>Thuộc diện sắp xếp</v>
      </c>
    </row>
    <row r="157" spans="1:13" ht="16.5" x14ac:dyDescent="0.25">
      <c r="A157" s="4">
        <v>15</v>
      </c>
      <c r="B157" s="11" t="s">
        <v>170</v>
      </c>
      <c r="C157" s="15"/>
      <c r="D157" s="23">
        <v>22.9</v>
      </c>
      <c r="E157" s="9">
        <f t="shared" si="29"/>
        <v>22.9</v>
      </c>
      <c r="F157" s="10">
        <v>4919</v>
      </c>
      <c r="G157" s="10">
        <v>8</v>
      </c>
      <c r="H157" s="10">
        <f t="shared" si="26"/>
        <v>4927</v>
      </c>
      <c r="I157" s="9">
        <f t="shared" si="27"/>
        <v>49.27</v>
      </c>
      <c r="J157" s="4" t="s">
        <v>205</v>
      </c>
      <c r="K157" s="3"/>
      <c r="L157" s="3"/>
      <c r="M157" s="4" t="str">
        <f t="shared" si="28"/>
        <v>Thuộc diện sắp xếp</v>
      </c>
    </row>
    <row r="158" spans="1:13" ht="16.5" x14ac:dyDescent="0.25">
      <c r="A158" s="4">
        <v>16</v>
      </c>
      <c r="B158" s="11" t="s">
        <v>171</v>
      </c>
      <c r="C158" s="15"/>
      <c r="D158" s="23">
        <v>33.869999999999997</v>
      </c>
      <c r="E158" s="9">
        <f t="shared" si="29"/>
        <v>33.869999999999997</v>
      </c>
      <c r="F158" s="10">
        <v>7025</v>
      </c>
      <c r="G158" s="10">
        <v>8</v>
      </c>
      <c r="H158" s="10">
        <f t="shared" si="26"/>
        <v>7033</v>
      </c>
      <c r="I158" s="9">
        <f t="shared" si="27"/>
        <v>70.33</v>
      </c>
      <c r="J158" s="4" t="s">
        <v>205</v>
      </c>
      <c r="K158" s="3"/>
      <c r="L158" s="3"/>
      <c r="M158" s="4" t="str">
        <f t="shared" si="28"/>
        <v>Thuộc diện sắp xếp</v>
      </c>
    </row>
    <row r="159" spans="1:13" ht="16.5" x14ac:dyDescent="0.25">
      <c r="A159" s="4">
        <v>17</v>
      </c>
      <c r="B159" s="11" t="s">
        <v>172</v>
      </c>
      <c r="C159" s="15"/>
      <c r="D159" s="23">
        <v>22.61</v>
      </c>
      <c r="E159" s="9">
        <f t="shared" si="29"/>
        <v>22.61</v>
      </c>
      <c r="F159" s="10">
        <v>7622</v>
      </c>
      <c r="G159" s="10">
        <v>16</v>
      </c>
      <c r="H159" s="10">
        <f t="shared" si="26"/>
        <v>7638</v>
      </c>
      <c r="I159" s="9">
        <f t="shared" si="27"/>
        <v>76.38000000000001</v>
      </c>
      <c r="J159" s="4" t="s">
        <v>205</v>
      </c>
      <c r="K159" s="3"/>
      <c r="L159" s="3"/>
      <c r="M159" s="4" t="str">
        <f t="shared" si="28"/>
        <v>Thuộc diện sắp xếp</v>
      </c>
    </row>
    <row r="160" spans="1:13" ht="16.5" x14ac:dyDescent="0.25">
      <c r="A160" s="4">
        <v>18</v>
      </c>
      <c r="B160" s="11" t="s">
        <v>173</v>
      </c>
      <c r="C160" s="7"/>
      <c r="D160" s="23">
        <v>20.66</v>
      </c>
      <c r="E160" s="9">
        <f t="shared" si="29"/>
        <v>20.66</v>
      </c>
      <c r="F160" s="10">
        <v>7556</v>
      </c>
      <c r="G160" s="10">
        <v>9</v>
      </c>
      <c r="H160" s="10">
        <f t="shared" si="26"/>
        <v>7565</v>
      </c>
      <c r="I160" s="9">
        <f t="shared" si="27"/>
        <v>75.649999999999991</v>
      </c>
      <c r="J160" s="4" t="s">
        <v>205</v>
      </c>
      <c r="K160" s="4"/>
      <c r="L160" s="4"/>
      <c r="M160" s="4" t="str">
        <f t="shared" si="28"/>
        <v>Thuộc diện sắp xếp</v>
      </c>
    </row>
    <row r="161" spans="1:13" ht="16.5" x14ac:dyDescent="0.25">
      <c r="A161" s="4">
        <v>19</v>
      </c>
      <c r="B161" s="11" t="s">
        <v>174</v>
      </c>
      <c r="C161" s="7"/>
      <c r="D161" s="23">
        <v>10.27</v>
      </c>
      <c r="E161" s="9">
        <f t="shared" si="29"/>
        <v>10.27</v>
      </c>
      <c r="F161" s="10">
        <v>4637</v>
      </c>
      <c r="G161" s="10">
        <v>13</v>
      </c>
      <c r="H161" s="10">
        <f t="shared" si="26"/>
        <v>4650</v>
      </c>
      <c r="I161" s="9">
        <f t="shared" si="27"/>
        <v>46.5</v>
      </c>
      <c r="J161" s="4" t="s">
        <v>205</v>
      </c>
      <c r="K161" s="4"/>
      <c r="L161" s="4"/>
      <c r="M161" s="4" t="str">
        <f t="shared" si="28"/>
        <v>Thuộc diện sắp xếp</v>
      </c>
    </row>
    <row r="162" spans="1:13" ht="16.5" x14ac:dyDescent="0.25">
      <c r="A162" s="4">
        <v>20</v>
      </c>
      <c r="B162" s="11" t="s">
        <v>175</v>
      </c>
      <c r="C162" s="7"/>
      <c r="D162" s="23">
        <v>25.91</v>
      </c>
      <c r="E162" s="9">
        <f t="shared" si="29"/>
        <v>25.91</v>
      </c>
      <c r="F162" s="10">
        <v>9656</v>
      </c>
      <c r="G162" s="10">
        <v>17</v>
      </c>
      <c r="H162" s="10">
        <f t="shared" si="26"/>
        <v>9673</v>
      </c>
      <c r="I162" s="9">
        <f t="shared" si="27"/>
        <v>96.73</v>
      </c>
      <c r="J162" s="4" t="s">
        <v>205</v>
      </c>
      <c r="K162" s="4"/>
      <c r="L162" s="4"/>
      <c r="M162" s="4" t="str">
        <f t="shared" si="28"/>
        <v>Thuộc diện sắp xếp</v>
      </c>
    </row>
    <row r="163" spans="1:13" ht="16.5" x14ac:dyDescent="0.25">
      <c r="A163" s="4">
        <v>21</v>
      </c>
      <c r="B163" s="11" t="s">
        <v>176</v>
      </c>
      <c r="C163" s="7"/>
      <c r="D163" s="23">
        <v>14.4</v>
      </c>
      <c r="E163" s="9">
        <f t="shared" si="29"/>
        <v>14.400000000000002</v>
      </c>
      <c r="F163" s="10">
        <v>7242</v>
      </c>
      <c r="G163" s="10">
        <v>68</v>
      </c>
      <c r="H163" s="10">
        <f t="shared" si="26"/>
        <v>7310</v>
      </c>
      <c r="I163" s="9">
        <f t="shared" si="27"/>
        <v>73.099999999999994</v>
      </c>
      <c r="J163" s="4" t="s">
        <v>205</v>
      </c>
      <c r="K163" s="4"/>
      <c r="L163" s="4"/>
      <c r="M163" s="4" t="str">
        <f t="shared" si="28"/>
        <v>Thuộc diện sắp xếp</v>
      </c>
    </row>
    <row r="164" spans="1:13" ht="16.5" x14ac:dyDescent="0.25">
      <c r="A164" s="4">
        <v>22</v>
      </c>
      <c r="B164" s="11" t="s">
        <v>177</v>
      </c>
      <c r="C164" s="7"/>
      <c r="D164" s="23">
        <v>23.65</v>
      </c>
      <c r="E164" s="9">
        <f t="shared" si="29"/>
        <v>23.65</v>
      </c>
      <c r="F164" s="10">
        <v>4955</v>
      </c>
      <c r="G164" s="10">
        <v>12</v>
      </c>
      <c r="H164" s="10">
        <f t="shared" si="26"/>
        <v>4967</v>
      </c>
      <c r="I164" s="9">
        <f t="shared" si="27"/>
        <v>49.669999999999995</v>
      </c>
      <c r="J164" s="4" t="s">
        <v>205</v>
      </c>
      <c r="K164" s="4"/>
      <c r="L164" s="4"/>
      <c r="M164" s="4" t="str">
        <f t="shared" si="28"/>
        <v>Thuộc diện sắp xếp</v>
      </c>
    </row>
    <row r="165" spans="1:13" ht="16.5" x14ac:dyDescent="0.25">
      <c r="A165" s="4">
        <v>23</v>
      </c>
      <c r="B165" s="11" t="s">
        <v>178</v>
      </c>
      <c r="C165" s="7"/>
      <c r="D165" s="23">
        <v>23.01</v>
      </c>
      <c r="E165" s="9">
        <f t="shared" si="29"/>
        <v>23.01</v>
      </c>
      <c r="F165" s="10">
        <v>6223</v>
      </c>
      <c r="G165" s="10">
        <v>7</v>
      </c>
      <c r="H165" s="10">
        <f t="shared" si="26"/>
        <v>6230</v>
      </c>
      <c r="I165" s="9">
        <f t="shared" si="27"/>
        <v>62.3</v>
      </c>
      <c r="J165" s="4" t="s">
        <v>205</v>
      </c>
      <c r="K165" s="4"/>
      <c r="L165" s="4"/>
      <c r="M165" s="4" t="str">
        <f t="shared" si="28"/>
        <v>Thuộc diện sắp xếp</v>
      </c>
    </row>
    <row r="166" spans="1:13" ht="16.5" x14ac:dyDescent="0.25">
      <c r="A166" s="4">
        <v>24</v>
      </c>
      <c r="B166" s="11" t="s">
        <v>179</v>
      </c>
      <c r="C166" s="4"/>
      <c r="D166" s="23">
        <v>19.68</v>
      </c>
      <c r="E166" s="9">
        <f t="shared" si="29"/>
        <v>19.68</v>
      </c>
      <c r="F166" s="10">
        <v>4368</v>
      </c>
      <c r="G166" s="10">
        <v>74</v>
      </c>
      <c r="H166" s="10">
        <f t="shared" si="26"/>
        <v>4442</v>
      </c>
      <c r="I166" s="9">
        <f t="shared" si="27"/>
        <v>44.42</v>
      </c>
      <c r="J166" s="4" t="s">
        <v>205</v>
      </c>
      <c r="K166" s="4"/>
      <c r="L166" s="4"/>
      <c r="M166" s="4" t="str">
        <f t="shared" si="28"/>
        <v>Thuộc diện sắp xếp</v>
      </c>
    </row>
    <row r="167" spans="1:13" ht="16.5" x14ac:dyDescent="0.25">
      <c r="A167" s="4">
        <v>25</v>
      </c>
      <c r="B167" s="11" t="s">
        <v>180</v>
      </c>
      <c r="C167" s="4"/>
      <c r="D167" s="23">
        <v>10.94</v>
      </c>
      <c r="E167" s="9">
        <f t="shared" si="29"/>
        <v>10.94</v>
      </c>
      <c r="F167" s="10">
        <v>7740</v>
      </c>
      <c r="G167" s="10">
        <v>45</v>
      </c>
      <c r="H167" s="10">
        <f t="shared" si="26"/>
        <v>7785</v>
      </c>
      <c r="I167" s="9">
        <f t="shared" si="27"/>
        <v>77.849999999999994</v>
      </c>
      <c r="J167" s="4" t="s">
        <v>205</v>
      </c>
      <c r="K167" s="4"/>
      <c r="L167" s="4"/>
      <c r="M167" s="4" t="str">
        <f t="shared" si="28"/>
        <v>Thuộc diện sắp xếp</v>
      </c>
    </row>
    <row r="168" spans="1:13" ht="16.5" x14ac:dyDescent="0.25">
      <c r="A168" s="4">
        <v>26</v>
      </c>
      <c r="B168" s="11" t="s">
        <v>181</v>
      </c>
      <c r="C168" s="4"/>
      <c r="D168" s="23">
        <v>24.53</v>
      </c>
      <c r="E168" s="9">
        <f t="shared" si="29"/>
        <v>24.53</v>
      </c>
      <c r="F168" s="10">
        <v>8808</v>
      </c>
      <c r="G168" s="10">
        <v>28</v>
      </c>
      <c r="H168" s="10">
        <f t="shared" si="26"/>
        <v>8836</v>
      </c>
      <c r="I168" s="9">
        <f t="shared" si="27"/>
        <v>88.36</v>
      </c>
      <c r="J168" s="4" t="s">
        <v>205</v>
      </c>
      <c r="K168" s="4"/>
      <c r="L168" s="4"/>
      <c r="M168" s="4" t="str">
        <f t="shared" si="28"/>
        <v>Thuộc diện sắp xếp</v>
      </c>
    </row>
    <row r="169" spans="1:13" ht="16.5" x14ac:dyDescent="0.25">
      <c r="A169" s="4">
        <v>27</v>
      </c>
      <c r="B169" s="11" t="s">
        <v>182</v>
      </c>
      <c r="C169" s="7"/>
      <c r="D169" s="23">
        <v>38.67</v>
      </c>
      <c r="E169" s="9">
        <f t="shared" si="29"/>
        <v>38.67</v>
      </c>
      <c r="F169" s="10">
        <v>13287</v>
      </c>
      <c r="G169" s="17">
        <v>93</v>
      </c>
      <c r="H169" s="10">
        <f t="shared" si="26"/>
        <v>13380</v>
      </c>
      <c r="I169" s="9">
        <f t="shared" si="27"/>
        <v>133.80000000000001</v>
      </c>
      <c r="J169" s="4" t="s">
        <v>205</v>
      </c>
      <c r="K169" s="4"/>
      <c r="L169" s="4"/>
      <c r="M169" s="4" t="str">
        <f t="shared" si="28"/>
        <v>Thuộc diện sắp xếp</v>
      </c>
    </row>
    <row r="170" spans="1:13" ht="16.5" x14ac:dyDescent="0.25">
      <c r="A170" s="3" t="s">
        <v>183</v>
      </c>
      <c r="B170" s="16" t="s">
        <v>184</v>
      </c>
      <c r="C170" s="15"/>
      <c r="D170" s="22">
        <f>SUM(D171:D190)</f>
        <v>241.4</v>
      </c>
      <c r="E170" s="14"/>
      <c r="F170" s="13">
        <f>SUM(F171:F190)</f>
        <v>176516</v>
      </c>
      <c r="G170" s="13">
        <f>SUM(G171:G190)</f>
        <v>1877</v>
      </c>
      <c r="H170" s="13">
        <f t="shared" si="26"/>
        <v>178393</v>
      </c>
      <c r="I170" s="14"/>
      <c r="J170" s="3"/>
      <c r="K170" s="3"/>
      <c r="L170" s="3"/>
      <c r="M170" s="4"/>
    </row>
    <row r="171" spans="1:13" ht="16.5" x14ac:dyDescent="0.25">
      <c r="A171" s="4">
        <v>1</v>
      </c>
      <c r="B171" s="11" t="s">
        <v>185</v>
      </c>
      <c r="C171" s="7"/>
      <c r="D171" s="23">
        <v>10.32</v>
      </c>
      <c r="E171" s="9">
        <f>D171/60*100</f>
        <v>17.200000000000003</v>
      </c>
      <c r="F171" s="10">
        <v>10859</v>
      </c>
      <c r="G171" s="10">
        <v>257</v>
      </c>
      <c r="H171" s="10">
        <f t="shared" si="26"/>
        <v>11116</v>
      </c>
      <c r="I171" s="9">
        <f>H171/16000*100</f>
        <v>69.474999999999994</v>
      </c>
      <c r="J171" s="4"/>
      <c r="K171" s="4"/>
      <c r="L171" s="4"/>
      <c r="M171" s="4" t="str">
        <f t="shared" si="28"/>
        <v>Thuộc diện sắp xếp</v>
      </c>
    </row>
    <row r="172" spans="1:13" ht="16.5" x14ac:dyDescent="0.25">
      <c r="A172" s="4">
        <v>2</v>
      </c>
      <c r="B172" s="11" t="s">
        <v>186</v>
      </c>
      <c r="C172" s="7"/>
      <c r="D172" s="23">
        <v>17.440000000000001</v>
      </c>
      <c r="E172" s="9">
        <f t="shared" ref="E172" si="30">D172/100*100</f>
        <v>17.440000000000001</v>
      </c>
      <c r="F172" s="10">
        <v>7534</v>
      </c>
      <c r="G172" s="10">
        <v>15</v>
      </c>
      <c r="H172" s="10">
        <f t="shared" si="26"/>
        <v>7549</v>
      </c>
      <c r="I172" s="9">
        <f t="shared" ref="I172" si="31">H172/10000*100</f>
        <v>75.489999999999995</v>
      </c>
      <c r="J172" s="4" t="s">
        <v>205</v>
      </c>
      <c r="K172" s="4"/>
      <c r="L172" s="4"/>
      <c r="M172" s="4" t="str">
        <f t="shared" si="28"/>
        <v>Thuộc diện sắp xếp</v>
      </c>
    </row>
    <row r="173" spans="1:13" ht="16.5" x14ac:dyDescent="0.25">
      <c r="A173" s="4">
        <v>3</v>
      </c>
      <c r="B173" s="11" t="s">
        <v>187</v>
      </c>
      <c r="C173" s="7"/>
      <c r="D173" s="23">
        <v>14.04</v>
      </c>
      <c r="E173" s="9">
        <f>D173/60*100</f>
        <v>23.4</v>
      </c>
      <c r="F173" s="10">
        <v>7969</v>
      </c>
      <c r="G173" s="10">
        <v>9</v>
      </c>
      <c r="H173" s="10">
        <f t="shared" si="26"/>
        <v>7978</v>
      </c>
      <c r="I173" s="9">
        <f>H173/16000*100</f>
        <v>49.862499999999997</v>
      </c>
      <c r="J173" s="4"/>
      <c r="K173" s="4"/>
      <c r="L173" s="4"/>
      <c r="M173" s="4" t="str">
        <f t="shared" si="28"/>
        <v>Thuộc diện sắp xếp</v>
      </c>
    </row>
    <row r="174" spans="1:13" ht="16.5" x14ac:dyDescent="0.25">
      <c r="A174" s="4">
        <v>4</v>
      </c>
      <c r="B174" s="11" t="s">
        <v>188</v>
      </c>
      <c r="C174" s="7"/>
      <c r="D174" s="23">
        <v>9.6199999999999992</v>
      </c>
      <c r="E174" s="9">
        <f t="shared" ref="E174:E181" si="32">D174/60*100</f>
        <v>16.033333333333331</v>
      </c>
      <c r="F174" s="10">
        <v>6641</v>
      </c>
      <c r="G174" s="10">
        <v>16</v>
      </c>
      <c r="H174" s="10">
        <f t="shared" si="26"/>
        <v>6657</v>
      </c>
      <c r="I174" s="9">
        <f t="shared" ref="I174:I181" si="33">H174/16000*100</f>
        <v>41.606250000000003</v>
      </c>
      <c r="J174" s="4"/>
      <c r="K174" s="4"/>
      <c r="L174" s="4"/>
      <c r="M174" s="4" t="str">
        <f t="shared" si="28"/>
        <v>Thuộc diện sắp xếp</v>
      </c>
    </row>
    <row r="175" spans="1:13" ht="16.5" x14ac:dyDescent="0.25">
      <c r="A175" s="4">
        <v>5</v>
      </c>
      <c r="B175" s="11" t="s">
        <v>189</v>
      </c>
      <c r="C175" s="7"/>
      <c r="D175" s="23">
        <v>12.72</v>
      </c>
      <c r="E175" s="9">
        <f t="shared" si="32"/>
        <v>21.200000000000003</v>
      </c>
      <c r="F175" s="10">
        <v>9637</v>
      </c>
      <c r="G175" s="10">
        <v>967</v>
      </c>
      <c r="H175" s="10">
        <f t="shared" si="26"/>
        <v>10604</v>
      </c>
      <c r="I175" s="9">
        <f t="shared" si="33"/>
        <v>66.274999999999991</v>
      </c>
      <c r="J175" s="4"/>
      <c r="K175" s="4"/>
      <c r="L175" s="4"/>
      <c r="M175" s="4" t="str">
        <f t="shared" si="28"/>
        <v>Thuộc diện sắp xếp</v>
      </c>
    </row>
    <row r="176" spans="1:13" ht="16.5" x14ac:dyDescent="0.25">
      <c r="A176" s="4">
        <v>6</v>
      </c>
      <c r="B176" s="11" t="s">
        <v>190</v>
      </c>
      <c r="C176" s="7"/>
      <c r="D176" s="23">
        <v>7.57</v>
      </c>
      <c r="E176" s="9">
        <f t="shared" si="32"/>
        <v>12.616666666666667</v>
      </c>
      <c r="F176" s="10">
        <v>8666</v>
      </c>
      <c r="G176" s="10">
        <v>44</v>
      </c>
      <c r="H176" s="10">
        <f t="shared" si="26"/>
        <v>8710</v>
      </c>
      <c r="I176" s="9">
        <f t="shared" si="33"/>
        <v>54.437500000000007</v>
      </c>
      <c r="J176" s="4"/>
      <c r="K176" s="4"/>
      <c r="L176" s="4"/>
      <c r="M176" s="4" t="str">
        <f t="shared" si="28"/>
        <v>Thuộc diện sắp xếp</v>
      </c>
    </row>
    <row r="177" spans="1:13" ht="16.5" x14ac:dyDescent="0.25">
      <c r="A177" s="4">
        <v>7</v>
      </c>
      <c r="B177" s="11" t="s">
        <v>191</v>
      </c>
      <c r="C177" s="7"/>
      <c r="D177" s="23">
        <v>5.32</v>
      </c>
      <c r="E177" s="9">
        <f t="shared" si="32"/>
        <v>8.8666666666666671</v>
      </c>
      <c r="F177" s="10">
        <v>7776</v>
      </c>
      <c r="G177" s="10">
        <v>17</v>
      </c>
      <c r="H177" s="10">
        <f t="shared" si="26"/>
        <v>7793</v>
      </c>
      <c r="I177" s="9">
        <f t="shared" si="33"/>
        <v>48.706250000000004</v>
      </c>
      <c r="J177" s="4"/>
      <c r="K177" s="4"/>
      <c r="L177" s="4"/>
      <c r="M177" s="4" t="str">
        <f t="shared" si="28"/>
        <v>Thuộc diện sắp xếp</v>
      </c>
    </row>
    <row r="178" spans="1:13" ht="16.5" x14ac:dyDescent="0.25">
      <c r="A178" s="4">
        <v>8</v>
      </c>
      <c r="B178" s="11" t="s">
        <v>192</v>
      </c>
      <c r="C178" s="7"/>
      <c r="D178" s="23">
        <v>10.199999999999999</v>
      </c>
      <c r="E178" s="9">
        <f t="shared" si="32"/>
        <v>17</v>
      </c>
      <c r="F178" s="10">
        <v>10558</v>
      </c>
      <c r="G178" s="10">
        <v>105</v>
      </c>
      <c r="H178" s="10">
        <f t="shared" si="26"/>
        <v>10663</v>
      </c>
      <c r="I178" s="9">
        <f t="shared" si="33"/>
        <v>66.643749999999997</v>
      </c>
      <c r="J178" s="4"/>
      <c r="K178" s="4"/>
      <c r="L178" s="4"/>
      <c r="M178" s="4" t="str">
        <f t="shared" si="28"/>
        <v>Thuộc diện sắp xếp</v>
      </c>
    </row>
    <row r="179" spans="1:13" ht="16.5" x14ac:dyDescent="0.25">
      <c r="A179" s="4">
        <v>9</v>
      </c>
      <c r="B179" s="11" t="s">
        <v>193</v>
      </c>
      <c r="C179" s="7"/>
      <c r="D179" s="23">
        <v>4.6100000000000003</v>
      </c>
      <c r="E179" s="9">
        <f t="shared" si="32"/>
        <v>7.6833333333333336</v>
      </c>
      <c r="F179" s="10">
        <v>5654</v>
      </c>
      <c r="G179" s="10">
        <v>27</v>
      </c>
      <c r="H179" s="10">
        <f t="shared" si="26"/>
        <v>5681</v>
      </c>
      <c r="I179" s="9">
        <f t="shared" si="33"/>
        <v>35.506250000000001</v>
      </c>
      <c r="J179" s="4"/>
      <c r="K179" s="4"/>
      <c r="L179" s="4"/>
      <c r="M179" s="4" t="str">
        <f t="shared" si="28"/>
        <v>Thuộc diện sắp xếp</v>
      </c>
    </row>
    <row r="180" spans="1:13" ht="16.5" x14ac:dyDescent="0.25">
      <c r="A180" s="4">
        <v>10</v>
      </c>
      <c r="B180" s="11" t="s">
        <v>194</v>
      </c>
      <c r="C180" s="7"/>
      <c r="D180" s="23">
        <v>12.63</v>
      </c>
      <c r="E180" s="9">
        <f t="shared" si="32"/>
        <v>21.05</v>
      </c>
      <c r="F180" s="10">
        <v>12646</v>
      </c>
      <c r="G180" s="10">
        <v>80</v>
      </c>
      <c r="H180" s="10">
        <f t="shared" si="26"/>
        <v>12726</v>
      </c>
      <c r="I180" s="9">
        <f t="shared" si="33"/>
        <v>79.537500000000009</v>
      </c>
      <c r="J180" s="4"/>
      <c r="K180" s="4"/>
      <c r="L180" s="4"/>
      <c r="M180" s="4" t="str">
        <f t="shared" si="28"/>
        <v>Thuộc diện sắp xếp</v>
      </c>
    </row>
    <row r="181" spans="1:13" ht="16.5" x14ac:dyDescent="0.25">
      <c r="A181" s="4">
        <v>11</v>
      </c>
      <c r="B181" s="11" t="s">
        <v>195</v>
      </c>
      <c r="C181" s="7"/>
      <c r="D181" s="23">
        <v>5.98</v>
      </c>
      <c r="E181" s="9">
        <f t="shared" si="32"/>
        <v>9.9666666666666668</v>
      </c>
      <c r="F181" s="10">
        <v>9252</v>
      </c>
      <c r="G181" s="10">
        <v>26</v>
      </c>
      <c r="H181" s="10">
        <f t="shared" si="26"/>
        <v>9278</v>
      </c>
      <c r="I181" s="9">
        <f t="shared" si="33"/>
        <v>57.987500000000004</v>
      </c>
      <c r="J181" s="4"/>
      <c r="K181" s="4"/>
      <c r="L181" s="4"/>
      <c r="M181" s="4" t="str">
        <f t="shared" si="28"/>
        <v>Thuộc diện sắp xếp</v>
      </c>
    </row>
    <row r="182" spans="1:13" ht="16.5" x14ac:dyDescent="0.25">
      <c r="A182" s="4">
        <v>12</v>
      </c>
      <c r="B182" s="11" t="s">
        <v>196</v>
      </c>
      <c r="C182" s="7"/>
      <c r="D182" s="23">
        <v>10.49</v>
      </c>
      <c r="E182" s="9">
        <f t="shared" ref="E182:E186" si="34">D182/100*100</f>
        <v>10.49</v>
      </c>
      <c r="F182" s="10">
        <v>10655</v>
      </c>
      <c r="G182" s="10">
        <v>30</v>
      </c>
      <c r="H182" s="10">
        <f t="shared" si="26"/>
        <v>10685</v>
      </c>
      <c r="I182" s="9">
        <f t="shared" ref="I182:I186" si="35">H182/10000*100</f>
        <v>106.85</v>
      </c>
      <c r="J182" s="4" t="s">
        <v>205</v>
      </c>
      <c r="K182" s="4"/>
      <c r="L182" s="4"/>
      <c r="M182" s="4" t="str">
        <f t="shared" si="28"/>
        <v>Thuộc diện sắp xếp</v>
      </c>
    </row>
    <row r="183" spans="1:13" ht="16.5" x14ac:dyDescent="0.25">
      <c r="A183" s="4">
        <v>13</v>
      </c>
      <c r="B183" s="11" t="s">
        <v>197</v>
      </c>
      <c r="C183" s="7"/>
      <c r="D183" s="23">
        <v>20.55</v>
      </c>
      <c r="E183" s="9">
        <f t="shared" si="34"/>
        <v>20.55</v>
      </c>
      <c r="F183" s="10">
        <v>10070</v>
      </c>
      <c r="G183" s="10">
        <v>30</v>
      </c>
      <c r="H183" s="10">
        <f t="shared" si="26"/>
        <v>10100</v>
      </c>
      <c r="I183" s="9">
        <f t="shared" si="35"/>
        <v>101</v>
      </c>
      <c r="J183" s="4" t="s">
        <v>205</v>
      </c>
      <c r="K183" s="4"/>
      <c r="L183" s="4"/>
      <c r="M183" s="4" t="str">
        <f t="shared" si="28"/>
        <v>Thuộc diện sắp xếp</v>
      </c>
    </row>
    <row r="184" spans="1:13" ht="16.5" x14ac:dyDescent="0.25">
      <c r="A184" s="4">
        <v>14</v>
      </c>
      <c r="B184" s="11" t="s">
        <v>198</v>
      </c>
      <c r="C184" s="7"/>
      <c r="D184" s="23">
        <v>21.25</v>
      </c>
      <c r="E184" s="9">
        <f t="shared" si="34"/>
        <v>21.25</v>
      </c>
      <c r="F184" s="10">
        <v>9488</v>
      </c>
      <c r="G184" s="10">
        <v>30</v>
      </c>
      <c r="H184" s="10">
        <f t="shared" si="26"/>
        <v>9518</v>
      </c>
      <c r="I184" s="9">
        <f t="shared" si="35"/>
        <v>95.179999999999993</v>
      </c>
      <c r="J184" s="4" t="s">
        <v>205</v>
      </c>
      <c r="K184" s="4"/>
      <c r="L184" s="4"/>
      <c r="M184" s="4" t="str">
        <f t="shared" si="28"/>
        <v>Thuộc diện sắp xếp</v>
      </c>
    </row>
    <row r="185" spans="1:13" ht="16.5" x14ac:dyDescent="0.25">
      <c r="A185" s="4">
        <v>15</v>
      </c>
      <c r="B185" s="11" t="s">
        <v>199</v>
      </c>
      <c r="C185" s="7"/>
      <c r="D185" s="23">
        <v>21.39</v>
      </c>
      <c r="E185" s="9">
        <f t="shared" si="34"/>
        <v>21.39</v>
      </c>
      <c r="F185" s="10">
        <v>9006</v>
      </c>
      <c r="G185" s="10">
        <v>26</v>
      </c>
      <c r="H185" s="10">
        <f t="shared" si="26"/>
        <v>9032</v>
      </c>
      <c r="I185" s="9">
        <f t="shared" si="35"/>
        <v>90.32</v>
      </c>
      <c r="J185" s="4" t="s">
        <v>205</v>
      </c>
      <c r="K185" s="4"/>
      <c r="L185" s="4"/>
      <c r="M185" s="4" t="str">
        <f t="shared" si="28"/>
        <v>Thuộc diện sắp xếp</v>
      </c>
    </row>
    <row r="186" spans="1:13" ht="16.5" x14ac:dyDescent="0.25">
      <c r="A186" s="4">
        <v>16</v>
      </c>
      <c r="B186" s="11" t="s">
        <v>200</v>
      </c>
      <c r="C186" s="7"/>
      <c r="D186" s="23">
        <v>27.09</v>
      </c>
      <c r="E186" s="9">
        <f t="shared" si="34"/>
        <v>27.089999999999996</v>
      </c>
      <c r="F186" s="10">
        <v>6557</v>
      </c>
      <c r="G186" s="10">
        <v>35</v>
      </c>
      <c r="H186" s="10">
        <f t="shared" si="26"/>
        <v>6592</v>
      </c>
      <c r="I186" s="9">
        <f t="shared" si="35"/>
        <v>65.92</v>
      </c>
      <c r="J186" s="4" t="s">
        <v>205</v>
      </c>
      <c r="K186" s="4"/>
      <c r="L186" s="4"/>
      <c r="M186" s="4" t="str">
        <f t="shared" si="28"/>
        <v>Thuộc diện sắp xếp</v>
      </c>
    </row>
    <row r="187" spans="1:13" ht="16.5" x14ac:dyDescent="0.25">
      <c r="A187" s="4">
        <v>17</v>
      </c>
      <c r="B187" s="11" t="s">
        <v>201</v>
      </c>
      <c r="C187" s="7"/>
      <c r="D187" s="23">
        <v>4.9800000000000004</v>
      </c>
      <c r="E187" s="9">
        <f t="shared" ref="E187:E190" si="36">D187/60*100</f>
        <v>8.3000000000000007</v>
      </c>
      <c r="F187" s="10">
        <v>6473</v>
      </c>
      <c r="G187" s="10">
        <v>28</v>
      </c>
      <c r="H187" s="10">
        <f t="shared" si="26"/>
        <v>6501</v>
      </c>
      <c r="I187" s="9">
        <f t="shared" ref="I187:I190" si="37">H187/16000*100</f>
        <v>40.631250000000001</v>
      </c>
      <c r="J187" s="4"/>
      <c r="K187" s="4"/>
      <c r="L187" s="4"/>
      <c r="M187" s="4" t="str">
        <f t="shared" si="28"/>
        <v>Thuộc diện sắp xếp</v>
      </c>
    </row>
    <row r="188" spans="1:13" ht="16.5" x14ac:dyDescent="0.25">
      <c r="A188" s="4">
        <v>18</v>
      </c>
      <c r="B188" s="11" t="s">
        <v>202</v>
      </c>
      <c r="C188" s="7"/>
      <c r="D188" s="23">
        <v>11.61</v>
      </c>
      <c r="E188" s="9">
        <f t="shared" si="36"/>
        <v>19.349999999999998</v>
      </c>
      <c r="F188" s="10">
        <v>10783</v>
      </c>
      <c r="G188" s="10">
        <v>56</v>
      </c>
      <c r="H188" s="10">
        <f t="shared" si="26"/>
        <v>10839</v>
      </c>
      <c r="I188" s="9">
        <f t="shared" si="37"/>
        <v>67.743750000000006</v>
      </c>
      <c r="J188" s="4"/>
      <c r="K188" s="4"/>
      <c r="L188" s="4"/>
      <c r="M188" s="4" t="str">
        <f t="shared" si="28"/>
        <v>Thuộc diện sắp xếp</v>
      </c>
    </row>
    <row r="189" spans="1:13" ht="16.5" x14ac:dyDescent="0.25">
      <c r="A189" s="4">
        <v>19</v>
      </c>
      <c r="B189" s="11" t="s">
        <v>203</v>
      </c>
      <c r="C189" s="7"/>
      <c r="D189" s="23">
        <v>5.86</v>
      </c>
      <c r="E189" s="9">
        <f t="shared" si="36"/>
        <v>9.7666666666666657</v>
      </c>
      <c r="F189" s="10">
        <v>6976</v>
      </c>
      <c r="G189" s="10">
        <v>20</v>
      </c>
      <c r="H189" s="10">
        <f t="shared" si="26"/>
        <v>6996</v>
      </c>
      <c r="I189" s="9">
        <f t="shared" si="37"/>
        <v>43.725000000000001</v>
      </c>
      <c r="J189" s="4"/>
      <c r="K189" s="4"/>
      <c r="L189" s="4"/>
      <c r="M189" s="4" t="str">
        <f t="shared" si="28"/>
        <v>Thuộc diện sắp xếp</v>
      </c>
    </row>
    <row r="190" spans="1:13" ht="16.5" x14ac:dyDescent="0.25">
      <c r="A190" s="4">
        <v>20</v>
      </c>
      <c r="B190" s="11" t="s">
        <v>204</v>
      </c>
      <c r="C190" s="7"/>
      <c r="D190" s="23">
        <v>7.73</v>
      </c>
      <c r="E190" s="9">
        <f t="shared" si="36"/>
        <v>12.883333333333333</v>
      </c>
      <c r="F190" s="10">
        <v>9316</v>
      </c>
      <c r="G190" s="10">
        <v>59</v>
      </c>
      <c r="H190" s="10">
        <f t="shared" si="26"/>
        <v>9375</v>
      </c>
      <c r="I190" s="9">
        <f t="shared" si="37"/>
        <v>58.59375</v>
      </c>
      <c r="J190" s="4"/>
      <c r="K190" s="4"/>
      <c r="L190" s="4"/>
      <c r="M190" s="4" t="str">
        <f t="shared" si="28"/>
        <v>Thuộc diện sắp xếp</v>
      </c>
    </row>
  </sheetData>
  <mergeCells count="20">
    <mergeCell ref="A6:A9"/>
    <mergeCell ref="B6:B9"/>
    <mergeCell ref="C6:C9"/>
    <mergeCell ref="D6:E7"/>
    <mergeCell ref="F6:I7"/>
    <mergeCell ref="K6:K9"/>
    <mergeCell ref="L6:L9"/>
    <mergeCell ref="M6:M9"/>
    <mergeCell ref="D8:D9"/>
    <mergeCell ref="E8:E9"/>
    <mergeCell ref="F8:F9"/>
    <mergeCell ref="G8:G9"/>
    <mergeCell ref="H8:H9"/>
    <mergeCell ref="I8:I9"/>
    <mergeCell ref="J6:J9"/>
    <mergeCell ref="A4:M4"/>
    <mergeCell ref="B5:M5"/>
    <mergeCell ref="H1:M1"/>
    <mergeCell ref="A2:B2"/>
    <mergeCell ref="A3:M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Phu luc 2.1</vt:lpstr>
      <vt:lpstr>Phu luc 2.2</vt:lpstr>
      <vt:lpstr>Phụ lục 2.3</vt:lpstr>
      <vt:lpstr>Phụ lục 2.4</vt:lpstr>
      <vt:lpstr>Phu luc 2.5</vt:lpstr>
      <vt:lpstr>Phu luc 2.6</vt:lpstr>
      <vt:lpstr>a</vt:lpstr>
      <vt:lpstr>Sheet2</vt:lpstr>
      <vt:lpstr>a!chuong_pl_2_name</vt:lpstr>
      <vt:lpstr>'Phụ lục 2.3'!Print_Area</vt:lpstr>
      <vt:lpstr>'Phu luc 2.5'!Print_Area</vt:lpstr>
      <vt:lpstr>'Phu luc 2.1'!Print_Titles</vt:lpstr>
      <vt:lpstr>'Phụ lục 2.3'!Print_Titles</vt:lpstr>
      <vt:lpstr>'Phu luc 2.5'!Print_Titles</vt:lpstr>
      <vt:lpstr>'Phu luc 2.6'!Print_Titles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Như Thảo</dc:creator>
  <cp:lastModifiedBy>Dell</cp:lastModifiedBy>
  <cp:lastPrinted>2025-05-04T10:48:23Z</cp:lastPrinted>
  <dcterms:created xsi:type="dcterms:W3CDTF">2023-08-03T03:55:15Z</dcterms:created>
  <dcterms:modified xsi:type="dcterms:W3CDTF">2025-05-04T10:52:10Z</dcterms:modified>
</cp:coreProperties>
</file>