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Y DATA\SAP XEP 2025\AN GIANG\SAP XEP TINH\DE AN XA AN GIANG KIEN GIANG\"/>
    </mc:Choice>
  </mc:AlternateContent>
  <bookViews>
    <workbookView xWindow="-120" yWindow="-120" windowWidth="29040" windowHeight="15720" tabRatio="454" firstSheet="2" activeTab="2"/>
  </bookViews>
  <sheets>
    <sheet name="Phu luc 2.1" sheetId="18" state="hidden" r:id="rId1"/>
    <sheet name="Phu luc 2.2" sheetId="16" state="hidden" r:id="rId2"/>
    <sheet name="Phụ lục 2.3" sheetId="14" r:id="rId3"/>
    <sheet name="Phụ lục 2.4" sheetId="15" state="hidden" r:id="rId4"/>
    <sheet name="Phu luc 2.5" sheetId="17" state="hidden" r:id="rId5"/>
    <sheet name="Phu luc 2.6" sheetId="19" state="hidden" r:id="rId6"/>
    <sheet name="a" sheetId="1" state="hidden" r:id="rId7"/>
    <sheet name="Sheet2" sheetId="12" state="hidden" r:id="rId8"/>
  </sheets>
  <definedNames>
    <definedName name="_xlnm._FilterDatabase" localSheetId="0" hidden="1">'Phu luc 2.1'!$A$5:$J$8</definedName>
    <definedName name="chuong_pl_2_name" localSheetId="6">a!$A$3</definedName>
    <definedName name="_xlnm.Print_Area" localSheetId="2">'Phụ lục 2.3'!$A$1:$K$168</definedName>
    <definedName name="_xlnm.Print_Area" localSheetId="4">'Phu luc 2.5'!$A$1:$N$398</definedName>
    <definedName name="_xlnm.Print_Titles" localSheetId="0">'Phu luc 2.1'!$5:$8</definedName>
    <definedName name="_xlnm.Print_Titles" localSheetId="2">'Phụ lục 2.3'!$6:$7</definedName>
    <definedName name="_xlnm.Print_Titles" localSheetId="4">'Phu luc 2.5'!$5:$6</definedName>
    <definedName name="_xlnm.Print_Titles" localSheetId="5">'Phu luc 2.6'!$5:$6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3" i="19" l="1"/>
  <c r="K75" i="19" s="1"/>
  <c r="J63" i="19"/>
  <c r="J75" i="19" s="1"/>
  <c r="I63" i="19"/>
  <c r="I75" i="19" s="1"/>
  <c r="H63" i="19"/>
  <c r="G63" i="19"/>
  <c r="F63" i="19"/>
  <c r="E63" i="19"/>
  <c r="D63" i="19"/>
  <c r="C63" i="19"/>
  <c r="H8" i="19"/>
  <c r="H75" i="19" s="1"/>
  <c r="G8" i="19"/>
  <c r="G75" i="19" s="1"/>
  <c r="F8" i="19"/>
  <c r="F75" i="19" s="1"/>
  <c r="E8" i="19"/>
  <c r="E75" i="19" s="1"/>
  <c r="D8" i="19"/>
  <c r="D75" i="19" s="1"/>
  <c r="C8" i="19"/>
  <c r="C75" i="19" s="1"/>
  <c r="N199" i="17"/>
  <c r="M199" i="17"/>
  <c r="L199" i="17"/>
  <c r="K199" i="17"/>
  <c r="J199" i="17"/>
  <c r="I199" i="17"/>
  <c r="H199" i="17"/>
  <c r="G199" i="17"/>
  <c r="F199" i="17"/>
  <c r="E199" i="17"/>
  <c r="D199" i="17"/>
  <c r="D198" i="17" s="1"/>
  <c r="C199" i="17"/>
  <c r="C198" i="17" s="1"/>
  <c r="N198" i="17"/>
  <c r="M198" i="17"/>
  <c r="L198" i="17"/>
  <c r="K198" i="17"/>
  <c r="J198" i="17"/>
  <c r="I198" i="17"/>
  <c r="H198" i="17"/>
  <c r="G198" i="17"/>
  <c r="F198" i="17"/>
  <c r="E198" i="17"/>
  <c r="N194" i="17"/>
  <c r="M194" i="17"/>
  <c r="L194" i="17"/>
  <c r="K194" i="17"/>
  <c r="J194" i="17"/>
  <c r="I194" i="17"/>
  <c r="H194" i="17"/>
  <c r="G194" i="17"/>
  <c r="F194" i="17"/>
  <c r="E194" i="17"/>
  <c r="D194" i="17"/>
  <c r="C194" i="17"/>
  <c r="N179" i="17"/>
  <c r="M179" i="17"/>
  <c r="M178" i="17" s="1"/>
  <c r="L179" i="17"/>
  <c r="K179" i="17"/>
  <c r="K178" i="17" s="1"/>
  <c r="J179" i="17"/>
  <c r="J178" i="17" s="1"/>
  <c r="I179" i="17"/>
  <c r="I178" i="17" s="1"/>
  <c r="H179" i="17"/>
  <c r="H178" i="17" s="1"/>
  <c r="G179" i="17"/>
  <c r="G178" i="17" s="1"/>
  <c r="F179" i="17"/>
  <c r="E179" i="17"/>
  <c r="E178" i="17" s="1"/>
  <c r="D179" i="17"/>
  <c r="D178" i="17" s="1"/>
  <c r="C179" i="17"/>
  <c r="C178" i="17" s="1"/>
  <c r="L178" i="17"/>
  <c r="F178" i="17"/>
  <c r="N174" i="17"/>
  <c r="M174" i="17"/>
  <c r="L174" i="17"/>
  <c r="K174" i="17"/>
  <c r="J174" i="17"/>
  <c r="I174" i="17"/>
  <c r="H174" i="17"/>
  <c r="G174" i="17"/>
  <c r="F174" i="17"/>
  <c r="E174" i="17"/>
  <c r="D174" i="17"/>
  <c r="C174" i="17"/>
  <c r="N158" i="17"/>
  <c r="N157" i="17" s="1"/>
  <c r="M158" i="17"/>
  <c r="M157" i="17" s="1"/>
  <c r="L158" i="17"/>
  <c r="L157" i="17" s="1"/>
  <c r="K158" i="17"/>
  <c r="K157" i="17" s="1"/>
  <c r="J158" i="17"/>
  <c r="J157" i="17" s="1"/>
  <c r="I158" i="17"/>
  <c r="I157" i="17" s="1"/>
  <c r="H158" i="17"/>
  <c r="H157" i="17" s="1"/>
  <c r="G158" i="17"/>
  <c r="G157" i="17" s="1"/>
  <c r="F158" i="17"/>
  <c r="F157" i="17" s="1"/>
  <c r="E158" i="17"/>
  <c r="E157" i="17" s="1"/>
  <c r="D158" i="17"/>
  <c r="D157" i="17" s="1"/>
  <c r="C158" i="17"/>
  <c r="C157" i="17" s="1"/>
  <c r="N154" i="17"/>
  <c r="M154" i="17"/>
  <c r="L154" i="17"/>
  <c r="K154" i="17"/>
  <c r="J154" i="17"/>
  <c r="I154" i="17"/>
  <c r="H154" i="17"/>
  <c r="G154" i="17"/>
  <c r="F154" i="17"/>
  <c r="E154" i="17"/>
  <c r="D154" i="17"/>
  <c r="C154" i="17"/>
  <c r="N142" i="17"/>
  <c r="M142" i="17"/>
  <c r="L142" i="17"/>
  <c r="K142" i="17"/>
  <c r="K141" i="17" s="1"/>
  <c r="J142" i="17"/>
  <c r="J141" i="17" s="1"/>
  <c r="I142" i="17"/>
  <c r="I141" i="17" s="1"/>
  <c r="H142" i="17"/>
  <c r="H141" i="17" s="1"/>
  <c r="G142" i="17"/>
  <c r="F142" i="17"/>
  <c r="E142" i="17"/>
  <c r="E141" i="17" s="1"/>
  <c r="D142" i="17"/>
  <c r="D141" i="17" s="1"/>
  <c r="C142" i="17"/>
  <c r="C141" i="17" s="1"/>
  <c r="N141" i="17"/>
  <c r="M141" i="17"/>
  <c r="L141" i="17"/>
  <c r="F141" i="17"/>
  <c r="N137" i="17"/>
  <c r="M137" i="17"/>
  <c r="L137" i="17"/>
  <c r="K137" i="17"/>
  <c r="J137" i="17"/>
  <c r="I137" i="17"/>
  <c r="H137" i="17"/>
  <c r="G137" i="17"/>
  <c r="F137" i="17"/>
  <c r="E137" i="17"/>
  <c r="D137" i="17"/>
  <c r="C137" i="17"/>
  <c r="N124" i="17"/>
  <c r="M124" i="17"/>
  <c r="L124" i="17"/>
  <c r="L123" i="17" s="1"/>
  <c r="K124" i="17"/>
  <c r="J124" i="17"/>
  <c r="J123" i="17" s="1"/>
  <c r="I124" i="17"/>
  <c r="I123" i="17" s="1"/>
  <c r="H124" i="17"/>
  <c r="H123" i="17" s="1"/>
  <c r="G124" i="17"/>
  <c r="G123" i="17" s="1"/>
  <c r="F124" i="17"/>
  <c r="F123" i="17" s="1"/>
  <c r="E124" i="17"/>
  <c r="D124" i="17"/>
  <c r="D123" i="17" s="1"/>
  <c r="C124" i="17"/>
  <c r="C123" i="17" s="1"/>
  <c r="N123" i="17"/>
  <c r="M123" i="17"/>
  <c r="K123" i="17"/>
  <c r="E123" i="17"/>
  <c r="N115" i="17"/>
  <c r="M115" i="17"/>
  <c r="L115" i="17"/>
  <c r="K115" i="17"/>
  <c r="J115" i="17"/>
  <c r="I115" i="17"/>
  <c r="H115" i="17"/>
  <c r="G115" i="17"/>
  <c r="F115" i="17"/>
  <c r="E115" i="17"/>
  <c r="D115" i="17"/>
  <c r="C115" i="17"/>
  <c r="N107" i="17"/>
  <c r="M107" i="17"/>
  <c r="L107" i="17"/>
  <c r="K107" i="17"/>
  <c r="J107" i="17"/>
  <c r="I107" i="17"/>
  <c r="I106" i="17" s="1"/>
  <c r="H107" i="17"/>
  <c r="H106" i="17" s="1"/>
  <c r="G107" i="17"/>
  <c r="G106" i="17" s="1"/>
  <c r="F107" i="17"/>
  <c r="F106" i="17" s="1"/>
  <c r="E107" i="17"/>
  <c r="E106" i="17" s="1"/>
  <c r="D107" i="17"/>
  <c r="D106" i="17" s="1"/>
  <c r="C107" i="17"/>
  <c r="C106" i="17" s="1"/>
  <c r="N106" i="17"/>
  <c r="M106" i="17"/>
  <c r="L106" i="17"/>
  <c r="K106" i="17"/>
  <c r="J106" i="17"/>
  <c r="N103" i="17"/>
  <c r="M103" i="17"/>
  <c r="L103" i="17"/>
  <c r="K103" i="17"/>
  <c r="J103" i="17"/>
  <c r="I103" i="17"/>
  <c r="H103" i="17"/>
  <c r="G103" i="17"/>
  <c r="F103" i="17"/>
  <c r="E103" i="17"/>
  <c r="D103" i="17"/>
  <c r="C103" i="17"/>
  <c r="N91" i="17"/>
  <c r="N90" i="17" s="1"/>
  <c r="M91" i="17"/>
  <c r="M90" i="17" s="1"/>
  <c r="L91" i="17"/>
  <c r="K91" i="17"/>
  <c r="K90" i="17" s="1"/>
  <c r="J91" i="17"/>
  <c r="J90" i="17" s="1"/>
  <c r="I91" i="17"/>
  <c r="I90" i="17" s="1"/>
  <c r="H91" i="17"/>
  <c r="H90" i="17" s="1"/>
  <c r="G91" i="17"/>
  <c r="G90" i="17" s="1"/>
  <c r="F91" i="17"/>
  <c r="E91" i="17"/>
  <c r="E90" i="17" s="1"/>
  <c r="D91" i="17"/>
  <c r="D90" i="17" s="1"/>
  <c r="C91" i="17"/>
  <c r="C90" i="17" s="1"/>
  <c r="L90" i="17"/>
  <c r="F90" i="17"/>
  <c r="N87" i="17"/>
  <c r="M87" i="17"/>
  <c r="L87" i="17"/>
  <c r="K87" i="17"/>
  <c r="J87" i="17"/>
  <c r="I87" i="17"/>
  <c r="H87" i="17"/>
  <c r="G87" i="17"/>
  <c r="F87" i="17"/>
  <c r="E87" i="17"/>
  <c r="D87" i="17"/>
  <c r="C87" i="17"/>
  <c r="N70" i="17"/>
  <c r="N69" i="17" s="1"/>
  <c r="M70" i="17"/>
  <c r="L70" i="17"/>
  <c r="K70" i="17"/>
  <c r="K69" i="17" s="1"/>
  <c r="J70" i="17"/>
  <c r="J69" i="17" s="1"/>
  <c r="I70" i="17"/>
  <c r="I69" i="17" s="1"/>
  <c r="H70" i="17"/>
  <c r="H69" i="17" s="1"/>
  <c r="G70" i="17"/>
  <c r="G69" i="17" s="1"/>
  <c r="F70" i="17"/>
  <c r="E70" i="17"/>
  <c r="E69" i="17" s="1"/>
  <c r="D70" i="17"/>
  <c r="D69" i="17" s="1"/>
  <c r="C70" i="17"/>
  <c r="C69" i="17" s="1"/>
  <c r="M69" i="17"/>
  <c r="L69" i="17"/>
  <c r="F69" i="17"/>
  <c r="N63" i="17"/>
  <c r="M63" i="17"/>
  <c r="L63" i="17"/>
  <c r="K63" i="17"/>
  <c r="J63" i="17"/>
  <c r="I63" i="17"/>
  <c r="H63" i="17"/>
  <c r="G63" i="17"/>
  <c r="F63" i="17"/>
  <c r="E63" i="17"/>
  <c r="D63" i="17"/>
  <c r="C63" i="17"/>
  <c r="N53" i="17"/>
  <c r="M53" i="17"/>
  <c r="L53" i="17"/>
  <c r="K53" i="17"/>
  <c r="J53" i="17"/>
  <c r="J52" i="17" s="1"/>
  <c r="I53" i="17"/>
  <c r="I52" i="17" s="1"/>
  <c r="H53" i="17"/>
  <c r="G53" i="17"/>
  <c r="G52" i="17" s="1"/>
  <c r="F53" i="17"/>
  <c r="F52" i="17" s="1"/>
  <c r="E53" i="17"/>
  <c r="E52" i="17" s="1"/>
  <c r="D53" i="17"/>
  <c r="D52" i="17" s="1"/>
  <c r="C53" i="17"/>
  <c r="C52" i="17" s="1"/>
  <c r="N52" i="17"/>
  <c r="M52" i="17"/>
  <c r="L52" i="17"/>
  <c r="K52" i="17"/>
  <c r="H52" i="17"/>
  <c r="N48" i="17"/>
  <c r="M48" i="17"/>
  <c r="L48" i="17"/>
  <c r="K48" i="17"/>
  <c r="J48" i="17"/>
  <c r="I48" i="17"/>
  <c r="H48" i="17"/>
  <c r="G48" i="17"/>
  <c r="F48" i="17"/>
  <c r="E48" i="17"/>
  <c r="D48" i="17"/>
  <c r="C48" i="17"/>
  <c r="N36" i="17"/>
  <c r="M36" i="17"/>
  <c r="L36" i="17"/>
  <c r="K36" i="17"/>
  <c r="K35" i="17" s="1"/>
  <c r="J36" i="17"/>
  <c r="J35" i="17" s="1"/>
  <c r="I36" i="17"/>
  <c r="I35" i="17" s="1"/>
  <c r="H36" i="17"/>
  <c r="H35" i="17" s="1"/>
  <c r="G36" i="17"/>
  <c r="G35" i="17" s="1"/>
  <c r="F36" i="17"/>
  <c r="F35" i="17" s="1"/>
  <c r="E36" i="17"/>
  <c r="E35" i="17" s="1"/>
  <c r="D36" i="17"/>
  <c r="D35" i="17" s="1"/>
  <c r="C36" i="17"/>
  <c r="C35" i="17" s="1"/>
  <c r="N35" i="17"/>
  <c r="M35" i="17"/>
  <c r="L35" i="17"/>
  <c r="N29" i="17"/>
  <c r="M29" i="17"/>
  <c r="L29" i="17"/>
  <c r="K29" i="17"/>
  <c r="J29" i="17"/>
  <c r="I29" i="17"/>
  <c r="H29" i="17"/>
  <c r="G29" i="17"/>
  <c r="F29" i="17"/>
  <c r="E29" i="17"/>
  <c r="D29" i="17"/>
  <c r="C29" i="17"/>
  <c r="N26" i="17"/>
  <c r="N25" i="17" s="1"/>
  <c r="M26" i="17"/>
  <c r="M25" i="17" s="1"/>
  <c r="L26" i="17"/>
  <c r="L25" i="17" s="1"/>
  <c r="K26" i="17"/>
  <c r="K25" i="17" s="1"/>
  <c r="J26" i="17"/>
  <c r="J25" i="17" s="1"/>
  <c r="I26" i="17"/>
  <c r="I25" i="17" s="1"/>
  <c r="H26" i="17"/>
  <c r="H25" i="17" s="1"/>
  <c r="G26" i="17"/>
  <c r="F26" i="17"/>
  <c r="E26" i="17"/>
  <c r="E25" i="17" s="1"/>
  <c r="D26" i="17"/>
  <c r="D25" i="17" s="1"/>
  <c r="C26" i="17"/>
  <c r="C25" i="17" s="1"/>
  <c r="G25" i="17"/>
  <c r="N14" i="17"/>
  <c r="M14" i="17"/>
  <c r="L14" i="17"/>
  <c r="K14" i="17"/>
  <c r="J14" i="17"/>
  <c r="I14" i="17"/>
  <c r="H14" i="17"/>
  <c r="G14" i="17"/>
  <c r="F14" i="17"/>
  <c r="E14" i="17"/>
  <c r="D14" i="17"/>
  <c r="C14" i="17"/>
  <c r="N11" i="17"/>
  <c r="N10" i="17" s="1"/>
  <c r="M11" i="17"/>
  <c r="L11" i="17"/>
  <c r="K11" i="17"/>
  <c r="J11" i="17"/>
  <c r="I11" i="17"/>
  <c r="H11" i="17"/>
  <c r="G11" i="17"/>
  <c r="F11" i="17"/>
  <c r="F10" i="17" s="1"/>
  <c r="E11" i="17"/>
  <c r="D11" i="17"/>
  <c r="D10" i="17" s="1"/>
  <c r="C11" i="17"/>
  <c r="C10" i="17" s="1"/>
  <c r="M10" i="17"/>
  <c r="L10" i="17"/>
  <c r="K10" i="17"/>
  <c r="J10" i="17"/>
  <c r="I10" i="17"/>
  <c r="H10" i="17"/>
  <c r="G10" i="17"/>
  <c r="E10" i="17"/>
  <c r="F128" i="19"/>
  <c r="F129" i="19"/>
  <c r="F130" i="19"/>
  <c r="F131" i="19"/>
  <c r="F132" i="19"/>
  <c r="F133" i="19"/>
  <c r="F134" i="19"/>
  <c r="F135" i="19"/>
  <c r="F136" i="19"/>
  <c r="F137" i="19"/>
  <c r="F138" i="19"/>
  <c r="F139" i="19"/>
  <c r="F140" i="19"/>
  <c r="F141" i="19"/>
  <c r="F127" i="19"/>
  <c r="D126" i="19"/>
  <c r="E126" i="19"/>
  <c r="G126" i="19"/>
  <c r="H126" i="19"/>
  <c r="C126" i="19"/>
  <c r="F25" i="17" l="1"/>
  <c r="F9" i="17" s="1"/>
  <c r="F211" i="17" s="1"/>
  <c r="G141" i="17"/>
  <c r="N178" i="17"/>
  <c r="N9" i="17" s="1"/>
  <c r="N211" i="17" s="1"/>
  <c r="L9" i="17"/>
  <c r="K9" i="17"/>
  <c r="M9" i="17"/>
  <c r="M211" i="17" s="1"/>
  <c r="G9" i="17"/>
  <c r="G211" i="17" s="1"/>
  <c r="H9" i="17"/>
  <c r="H211" i="17" s="1"/>
  <c r="E9" i="17"/>
  <c r="E211" i="17" s="1"/>
  <c r="K211" i="17"/>
  <c r="I9" i="17"/>
  <c r="L211" i="17"/>
  <c r="I211" i="17"/>
  <c r="D9" i="17"/>
  <c r="J9" i="17"/>
  <c r="J211" i="17" s="1"/>
  <c r="D211" i="17"/>
  <c r="C9" i="17"/>
  <c r="C211" i="17" s="1"/>
  <c r="F77" i="19"/>
  <c r="E77" i="19"/>
  <c r="D77" i="19"/>
  <c r="H77" i="19"/>
  <c r="G77" i="19"/>
  <c r="C77" i="19"/>
  <c r="F126" i="19"/>
  <c r="N396" i="17"/>
  <c r="M396" i="17"/>
  <c r="L396" i="17"/>
  <c r="K396" i="17"/>
  <c r="J396" i="17"/>
  <c r="I396" i="17"/>
  <c r="H396" i="17"/>
  <c r="G396" i="17"/>
  <c r="F396" i="17"/>
  <c r="E396" i="17"/>
  <c r="D396" i="17"/>
  <c r="C396" i="17"/>
  <c r="N394" i="17"/>
  <c r="M394" i="17"/>
  <c r="L394" i="17"/>
  <c r="K394" i="17"/>
  <c r="J394" i="17"/>
  <c r="I394" i="17"/>
  <c r="H394" i="17"/>
  <c r="G394" i="17"/>
  <c r="F394" i="17"/>
  <c r="E394" i="17"/>
  <c r="D394" i="17"/>
  <c r="C394" i="17"/>
  <c r="N375" i="17"/>
  <c r="N374" i="17" s="1"/>
  <c r="M375" i="17"/>
  <c r="L375" i="17"/>
  <c r="K375" i="17"/>
  <c r="K374" i="17" s="1"/>
  <c r="J375" i="17"/>
  <c r="I375" i="17"/>
  <c r="I374" i="17" s="1"/>
  <c r="H375" i="17"/>
  <c r="H374" i="17" s="1"/>
  <c r="G375" i="17"/>
  <c r="G374" i="17" s="1"/>
  <c r="F375" i="17"/>
  <c r="F374" i="17" s="1"/>
  <c r="E375" i="17"/>
  <c r="E374" i="17" s="1"/>
  <c r="D375" i="17"/>
  <c r="C375" i="17"/>
  <c r="C374" i="17" s="1"/>
  <c r="N372" i="17"/>
  <c r="M372" i="17"/>
  <c r="L372" i="17"/>
  <c r="K372" i="17"/>
  <c r="J372" i="17"/>
  <c r="I372" i="17"/>
  <c r="H372" i="17"/>
  <c r="G372" i="17"/>
  <c r="F372" i="17"/>
  <c r="E372" i="17"/>
  <c r="D372" i="17"/>
  <c r="C372" i="17"/>
  <c r="N361" i="17"/>
  <c r="M361" i="17"/>
  <c r="L361" i="17"/>
  <c r="L360" i="17" s="1"/>
  <c r="K361" i="17"/>
  <c r="K360" i="17" s="1"/>
  <c r="J361" i="17"/>
  <c r="J360" i="17" s="1"/>
  <c r="I361" i="17"/>
  <c r="I360" i="17" s="1"/>
  <c r="H361" i="17"/>
  <c r="H360" i="17" s="1"/>
  <c r="G361" i="17"/>
  <c r="G360" i="17" s="1"/>
  <c r="F361" i="17"/>
  <c r="E361" i="17"/>
  <c r="D361" i="17"/>
  <c r="C361" i="17"/>
  <c r="N358" i="17"/>
  <c r="M358" i="17"/>
  <c r="L358" i="17"/>
  <c r="K358" i="17"/>
  <c r="J358" i="17"/>
  <c r="I358" i="17"/>
  <c r="H358" i="17"/>
  <c r="G358" i="17"/>
  <c r="F358" i="17"/>
  <c r="E358" i="17"/>
  <c r="D358" i="17"/>
  <c r="C358" i="17"/>
  <c r="N350" i="17"/>
  <c r="M350" i="17"/>
  <c r="L350" i="17"/>
  <c r="K350" i="17"/>
  <c r="J350" i="17"/>
  <c r="I350" i="17"/>
  <c r="H350" i="17"/>
  <c r="G350" i="17"/>
  <c r="F350" i="17"/>
  <c r="E350" i="17"/>
  <c r="D350" i="17"/>
  <c r="C350" i="17"/>
  <c r="N342" i="17"/>
  <c r="M342" i="17"/>
  <c r="L342" i="17"/>
  <c r="K342" i="17"/>
  <c r="J342" i="17"/>
  <c r="I342" i="17"/>
  <c r="H342" i="17"/>
  <c r="G342" i="17"/>
  <c r="F342" i="17"/>
  <c r="E342" i="17"/>
  <c r="D342" i="17"/>
  <c r="C342" i="17"/>
  <c r="N340" i="17"/>
  <c r="M340" i="17"/>
  <c r="L340" i="17"/>
  <c r="K340" i="17"/>
  <c r="J340" i="17"/>
  <c r="I340" i="17"/>
  <c r="H340" i="17"/>
  <c r="G340" i="17"/>
  <c r="F340" i="17"/>
  <c r="E340" i="17"/>
  <c r="D340" i="17"/>
  <c r="C340" i="17"/>
  <c r="N329" i="17"/>
  <c r="N328" i="17" s="1"/>
  <c r="M329" i="17"/>
  <c r="M328" i="17" s="1"/>
  <c r="L329" i="17"/>
  <c r="K329" i="17"/>
  <c r="J329" i="17"/>
  <c r="J328" i="17" s="1"/>
  <c r="I329" i="17"/>
  <c r="I328" i="17" s="1"/>
  <c r="H329" i="17"/>
  <c r="G329" i="17"/>
  <c r="G328" i="17" s="1"/>
  <c r="F329" i="17"/>
  <c r="F328" i="17" s="1"/>
  <c r="E329" i="17"/>
  <c r="E328" i="17" s="1"/>
  <c r="D329" i="17"/>
  <c r="D328" i="17" s="1"/>
  <c r="C329" i="17"/>
  <c r="C328" i="17" s="1"/>
  <c r="N326" i="17"/>
  <c r="M326" i="17"/>
  <c r="L326" i="17"/>
  <c r="K326" i="17"/>
  <c r="J326" i="17"/>
  <c r="I326" i="17"/>
  <c r="H326" i="17"/>
  <c r="G326" i="17"/>
  <c r="F326" i="17"/>
  <c r="E326" i="17"/>
  <c r="D326" i="17"/>
  <c r="C326" i="17"/>
  <c r="N317" i="17"/>
  <c r="M317" i="17"/>
  <c r="L317" i="17"/>
  <c r="K317" i="17"/>
  <c r="K316" i="17" s="1"/>
  <c r="J317" i="17"/>
  <c r="I317" i="17"/>
  <c r="I316" i="17" s="1"/>
  <c r="H317" i="17"/>
  <c r="H316" i="17" s="1"/>
  <c r="G317" i="17"/>
  <c r="G316" i="17" s="1"/>
  <c r="F317" i="17"/>
  <c r="F316" i="17" s="1"/>
  <c r="E317" i="17"/>
  <c r="E316" i="17" s="1"/>
  <c r="D317" i="17"/>
  <c r="D316" i="17" s="1"/>
  <c r="C317" i="17"/>
  <c r="N314" i="17"/>
  <c r="M314" i="17"/>
  <c r="L314" i="17"/>
  <c r="K314" i="17"/>
  <c r="J314" i="17"/>
  <c r="I314" i="17"/>
  <c r="H314" i="17"/>
  <c r="G314" i="17"/>
  <c r="F314" i="17"/>
  <c r="E314" i="17"/>
  <c r="D314" i="17"/>
  <c r="C314" i="17"/>
  <c r="N304" i="17"/>
  <c r="M304" i="17"/>
  <c r="L304" i="17"/>
  <c r="K304" i="17"/>
  <c r="J304" i="17"/>
  <c r="I304" i="17"/>
  <c r="H304" i="17"/>
  <c r="G304" i="17"/>
  <c r="F304" i="17"/>
  <c r="E304" i="17"/>
  <c r="D304" i="17"/>
  <c r="C304" i="17"/>
  <c r="N301" i="17"/>
  <c r="M301" i="17"/>
  <c r="L301" i="17"/>
  <c r="K301" i="17"/>
  <c r="J301" i="17"/>
  <c r="I301" i="17"/>
  <c r="H301" i="17"/>
  <c r="G301" i="17"/>
  <c r="F301" i="17"/>
  <c r="E301" i="17"/>
  <c r="D301" i="17"/>
  <c r="C301" i="17"/>
  <c r="N290" i="17"/>
  <c r="M290" i="17"/>
  <c r="M289" i="17" s="1"/>
  <c r="L290" i="17"/>
  <c r="L289" i="17" s="1"/>
  <c r="K290" i="17"/>
  <c r="K289" i="17" s="1"/>
  <c r="J290" i="17"/>
  <c r="J289" i="17" s="1"/>
  <c r="I290" i="17"/>
  <c r="H290" i="17"/>
  <c r="G290" i="17"/>
  <c r="F290" i="17"/>
  <c r="E290" i="17"/>
  <c r="D290" i="17"/>
  <c r="C290" i="17"/>
  <c r="C289" i="17" s="1"/>
  <c r="N289" i="17"/>
  <c r="N286" i="17"/>
  <c r="M286" i="17"/>
  <c r="L286" i="17"/>
  <c r="K286" i="17"/>
  <c r="J286" i="17"/>
  <c r="I286" i="17"/>
  <c r="H286" i="17"/>
  <c r="G286" i="17"/>
  <c r="F286" i="17"/>
  <c r="E286" i="17"/>
  <c r="D286" i="17"/>
  <c r="C286" i="17"/>
  <c r="N273" i="17"/>
  <c r="N272" i="17" s="1"/>
  <c r="M273" i="17"/>
  <c r="M272" i="17" s="1"/>
  <c r="L273" i="17"/>
  <c r="L272" i="17" s="1"/>
  <c r="K273" i="17"/>
  <c r="K272" i="17" s="1"/>
  <c r="J273" i="17"/>
  <c r="J272" i="17" s="1"/>
  <c r="I273" i="17"/>
  <c r="H273" i="17"/>
  <c r="G273" i="17"/>
  <c r="F273" i="17"/>
  <c r="E273" i="17"/>
  <c r="E272" i="17" s="1"/>
  <c r="D273" i="17"/>
  <c r="C273" i="17"/>
  <c r="N270" i="17"/>
  <c r="M270" i="17"/>
  <c r="L270" i="17"/>
  <c r="K270" i="17"/>
  <c r="J270" i="17"/>
  <c r="I270" i="17"/>
  <c r="H270" i="17"/>
  <c r="G270" i="17"/>
  <c r="F270" i="17"/>
  <c r="E270" i="17"/>
  <c r="D270" i="17"/>
  <c r="C270" i="17"/>
  <c r="N262" i="17"/>
  <c r="N261" i="17" s="1"/>
  <c r="M262" i="17"/>
  <c r="L262" i="17"/>
  <c r="K262" i="17"/>
  <c r="J262" i="17"/>
  <c r="J261" i="17" s="1"/>
  <c r="I262" i="17"/>
  <c r="I261" i="17" s="1"/>
  <c r="H262" i="17"/>
  <c r="G262" i="17"/>
  <c r="F262" i="17"/>
  <c r="F261" i="17" s="1"/>
  <c r="E262" i="17"/>
  <c r="E261" i="17" s="1"/>
  <c r="D262" i="17"/>
  <c r="D261" i="17" s="1"/>
  <c r="C262" i="17"/>
  <c r="C261" i="17" s="1"/>
  <c r="N255" i="17"/>
  <c r="M255" i="17"/>
  <c r="L255" i="17"/>
  <c r="K255" i="17"/>
  <c r="J255" i="17"/>
  <c r="I255" i="17"/>
  <c r="H255" i="17"/>
  <c r="G255" i="17"/>
  <c r="F255" i="17"/>
  <c r="E255" i="17"/>
  <c r="D255" i="17"/>
  <c r="C255" i="17"/>
  <c r="N250" i="17"/>
  <c r="M250" i="17"/>
  <c r="L250" i="17"/>
  <c r="K250" i="17"/>
  <c r="J250" i="17"/>
  <c r="I250" i="17"/>
  <c r="H250" i="17"/>
  <c r="G250" i="17"/>
  <c r="F250" i="17"/>
  <c r="E250" i="17"/>
  <c r="D250" i="17"/>
  <c r="C250" i="17"/>
  <c r="N239" i="17"/>
  <c r="M239" i="17"/>
  <c r="L239" i="17"/>
  <c r="K239" i="17"/>
  <c r="J239" i="17"/>
  <c r="I239" i="17"/>
  <c r="H239" i="17"/>
  <c r="G239" i="17"/>
  <c r="F239" i="17"/>
  <c r="E239" i="17"/>
  <c r="D239" i="17"/>
  <c r="C239" i="17"/>
  <c r="N237" i="17"/>
  <c r="M237" i="17"/>
  <c r="M236" i="17" s="1"/>
  <c r="L237" i="17"/>
  <c r="L236" i="17" s="1"/>
  <c r="K237" i="17"/>
  <c r="K236" i="17" s="1"/>
  <c r="J237" i="17"/>
  <c r="J236" i="17" s="1"/>
  <c r="I237" i="17"/>
  <c r="H237" i="17"/>
  <c r="G237" i="17"/>
  <c r="F237" i="17"/>
  <c r="E237" i="17"/>
  <c r="D237" i="17"/>
  <c r="C237" i="17"/>
  <c r="N230" i="17"/>
  <c r="M230" i="17"/>
  <c r="L230" i="17"/>
  <c r="K230" i="17"/>
  <c r="J230" i="17"/>
  <c r="I230" i="17"/>
  <c r="H230" i="17"/>
  <c r="G230" i="17"/>
  <c r="F230" i="17"/>
  <c r="E230" i="17"/>
  <c r="D230" i="17"/>
  <c r="C230" i="17"/>
  <c r="N227" i="17"/>
  <c r="M227" i="17"/>
  <c r="L227" i="17"/>
  <c r="K227" i="17"/>
  <c r="J227" i="17"/>
  <c r="I227" i="17"/>
  <c r="H227" i="17"/>
  <c r="G227" i="17"/>
  <c r="G226" i="17" s="1"/>
  <c r="F227" i="17"/>
  <c r="F226" i="17" s="1"/>
  <c r="E227" i="17"/>
  <c r="E226" i="17" s="1"/>
  <c r="D227" i="17"/>
  <c r="D226" i="17" s="1"/>
  <c r="C227" i="17"/>
  <c r="N223" i="17"/>
  <c r="M223" i="17"/>
  <c r="L223" i="17"/>
  <c r="K223" i="17"/>
  <c r="J223" i="17"/>
  <c r="I223" i="17"/>
  <c r="H223" i="17"/>
  <c r="G223" i="17"/>
  <c r="F223" i="17"/>
  <c r="E223" i="17"/>
  <c r="D223" i="17"/>
  <c r="C223" i="17"/>
  <c r="N215" i="17"/>
  <c r="N214" i="17" s="1"/>
  <c r="M215" i="17"/>
  <c r="M214" i="17" s="1"/>
  <c r="L215" i="17"/>
  <c r="L214" i="17" s="1"/>
  <c r="K215" i="17"/>
  <c r="J215" i="17"/>
  <c r="J214" i="17" s="1"/>
  <c r="I215" i="17"/>
  <c r="I214" i="17" s="1"/>
  <c r="H215" i="17"/>
  <c r="G215" i="17"/>
  <c r="F215" i="17"/>
  <c r="E215" i="17"/>
  <c r="D215" i="17"/>
  <c r="D214" i="17" s="1"/>
  <c r="C215" i="17"/>
  <c r="C142" i="19" l="1"/>
  <c r="G142" i="19"/>
  <c r="D142" i="19"/>
  <c r="H142" i="19"/>
  <c r="E142" i="19"/>
  <c r="K328" i="17"/>
  <c r="L328" i="17"/>
  <c r="H226" i="17"/>
  <c r="H328" i="17"/>
  <c r="N360" i="17"/>
  <c r="D374" i="17"/>
  <c r="J374" i="17"/>
  <c r="H236" i="17"/>
  <c r="C236" i="17"/>
  <c r="N236" i="17"/>
  <c r="J316" i="17"/>
  <c r="H261" i="17"/>
  <c r="D236" i="17"/>
  <c r="C360" i="17"/>
  <c r="K214" i="17"/>
  <c r="I236" i="17"/>
  <c r="E236" i="17"/>
  <c r="D360" i="17"/>
  <c r="C316" i="17"/>
  <c r="M360" i="17"/>
  <c r="N349" i="17"/>
  <c r="F236" i="17"/>
  <c r="E360" i="17"/>
  <c r="C214" i="17"/>
  <c r="G236" i="17"/>
  <c r="G261" i="17"/>
  <c r="F360" i="17"/>
  <c r="F142" i="19"/>
  <c r="I226" i="17"/>
  <c r="D289" i="17"/>
  <c r="L316" i="17"/>
  <c r="M316" i="17"/>
  <c r="K226" i="17"/>
  <c r="N316" i="17"/>
  <c r="L226" i="17"/>
  <c r="C303" i="17"/>
  <c r="F349" i="17"/>
  <c r="M226" i="17"/>
  <c r="D303" i="17"/>
  <c r="G349" i="17"/>
  <c r="F272" i="17"/>
  <c r="I289" i="17"/>
  <c r="E303" i="17"/>
  <c r="H349" i="17"/>
  <c r="C226" i="17"/>
  <c r="G272" i="17"/>
  <c r="F303" i="17"/>
  <c r="N303" i="17"/>
  <c r="I349" i="17"/>
  <c r="E289" i="17"/>
  <c r="D349" i="17"/>
  <c r="E349" i="17"/>
  <c r="C349" i="17"/>
  <c r="J226" i="17"/>
  <c r="H272" i="17"/>
  <c r="G303" i="17"/>
  <c r="J349" i="17"/>
  <c r="E214" i="17"/>
  <c r="I272" i="17"/>
  <c r="H303" i="17"/>
  <c r="F214" i="17"/>
  <c r="K261" i="17"/>
  <c r="I303" i="17"/>
  <c r="G214" i="17"/>
  <c r="L261" i="17"/>
  <c r="C272" i="17"/>
  <c r="J303" i="17"/>
  <c r="L374" i="17"/>
  <c r="H214" i="17"/>
  <c r="M261" i="17"/>
  <c r="D272" i="17"/>
  <c r="M374" i="17"/>
  <c r="K303" i="17"/>
  <c r="M349" i="17"/>
  <c r="N226" i="17"/>
  <c r="F289" i="17"/>
  <c r="G289" i="17"/>
  <c r="K349" i="17"/>
  <c r="L303" i="17"/>
  <c r="L349" i="17"/>
  <c r="M303" i="17"/>
  <c r="H289" i="17"/>
  <c r="E24" i="16"/>
  <c r="C24" i="16"/>
  <c r="E23" i="16"/>
  <c r="C23" i="16"/>
  <c r="E21" i="16"/>
  <c r="C21" i="16"/>
  <c r="E20" i="16"/>
  <c r="C20" i="16"/>
  <c r="E18" i="16"/>
  <c r="C18" i="16"/>
  <c r="G16" i="15"/>
  <c r="F16" i="15"/>
  <c r="E13" i="15"/>
  <c r="E14" i="15"/>
  <c r="E12" i="15"/>
  <c r="D213" i="17" l="1"/>
  <c r="D398" i="17" s="1"/>
  <c r="M213" i="17"/>
  <c r="M398" i="17" s="1"/>
  <c r="C213" i="17"/>
  <c r="C398" i="17" s="1"/>
  <c r="G213" i="17"/>
  <c r="G398" i="17" s="1"/>
  <c r="J213" i="17"/>
  <c r="J398" i="17" s="1"/>
  <c r="E213" i="17"/>
  <c r="E398" i="17" s="1"/>
  <c r="H213" i="17"/>
  <c r="H398" i="17" s="1"/>
  <c r="N213" i="17"/>
  <c r="N398" i="17" s="1"/>
  <c r="K213" i="17"/>
  <c r="K398" i="17" s="1"/>
  <c r="L213" i="17"/>
  <c r="L398" i="17" s="1"/>
  <c r="F213" i="17"/>
  <c r="F398" i="17" s="1"/>
  <c r="I213" i="17"/>
  <c r="I398" i="17" s="1"/>
  <c r="F18" i="16"/>
  <c r="F20" i="16"/>
  <c r="F21" i="16"/>
  <c r="F23" i="16"/>
  <c r="F24" i="16"/>
  <c r="D18" i="16"/>
  <c r="D20" i="16"/>
  <c r="D21" i="16"/>
  <c r="D23" i="16"/>
  <c r="D24" i="16"/>
  <c r="H13" i="15"/>
  <c r="H14" i="15"/>
  <c r="C16" i="15"/>
  <c r="D16" i="15"/>
  <c r="H16" i="15" l="1"/>
  <c r="E16" i="15"/>
  <c r="B16" i="15"/>
  <c r="E171" i="12" l="1"/>
  <c r="M54" i="12"/>
  <c r="E188" i="12" l="1"/>
  <c r="E189" i="12"/>
  <c r="E190" i="12"/>
  <c r="E187" i="12"/>
  <c r="E174" i="12"/>
  <c r="E175" i="12"/>
  <c r="E176" i="12"/>
  <c r="E177" i="12"/>
  <c r="E178" i="12"/>
  <c r="E179" i="12"/>
  <c r="E180" i="12"/>
  <c r="E181" i="12"/>
  <c r="E173" i="12"/>
  <c r="E183" i="12"/>
  <c r="E184" i="12"/>
  <c r="E185" i="12"/>
  <c r="E186" i="12"/>
  <c r="E182" i="12"/>
  <c r="E172"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43" i="12"/>
  <c r="E128" i="12"/>
  <c r="E129" i="12"/>
  <c r="E130" i="12"/>
  <c r="E131" i="12"/>
  <c r="E132" i="12"/>
  <c r="E133" i="12"/>
  <c r="E134" i="12"/>
  <c r="M134" i="12" s="1"/>
  <c r="E135" i="12"/>
  <c r="E136" i="12"/>
  <c r="E137" i="12"/>
  <c r="E138" i="12"/>
  <c r="E139" i="12"/>
  <c r="E140" i="12"/>
  <c r="E141" i="12"/>
  <c r="E127" i="12"/>
  <c r="E113" i="12"/>
  <c r="E114" i="12"/>
  <c r="E115" i="12"/>
  <c r="E116" i="12"/>
  <c r="E117" i="12"/>
  <c r="M117" i="12" s="1"/>
  <c r="E118" i="12"/>
  <c r="E119" i="12"/>
  <c r="E120" i="12"/>
  <c r="E121" i="12"/>
  <c r="E122" i="12"/>
  <c r="E123" i="12"/>
  <c r="E124" i="12"/>
  <c r="E125" i="12"/>
  <c r="E112" i="12"/>
  <c r="E98" i="12"/>
  <c r="E99" i="12"/>
  <c r="E100" i="12"/>
  <c r="E101" i="12"/>
  <c r="E102" i="12"/>
  <c r="E103" i="12"/>
  <c r="E104" i="12"/>
  <c r="E105" i="12"/>
  <c r="E106" i="12"/>
  <c r="E107" i="12"/>
  <c r="E108" i="12"/>
  <c r="E109" i="12"/>
  <c r="E110" i="12"/>
  <c r="E97" i="12"/>
  <c r="E86" i="12"/>
  <c r="E87" i="12"/>
  <c r="E88" i="12"/>
  <c r="E89" i="12"/>
  <c r="E90" i="12"/>
  <c r="E91" i="12"/>
  <c r="E92" i="12"/>
  <c r="E93" i="12"/>
  <c r="E94" i="12"/>
  <c r="E95" i="12"/>
  <c r="E85" i="12"/>
  <c r="E84" i="12"/>
  <c r="E77" i="12"/>
  <c r="E78" i="12"/>
  <c r="E79" i="12"/>
  <c r="E80" i="12"/>
  <c r="E81" i="12"/>
  <c r="E82" i="12"/>
  <c r="E83" i="12"/>
  <c r="E76" i="12"/>
  <c r="E74" i="12"/>
  <c r="E75" i="12"/>
  <c r="E72" i="12"/>
  <c r="E68" i="12"/>
  <c r="E65" i="12"/>
  <c r="E64" i="12"/>
  <c r="E62" i="12"/>
  <c r="E71" i="12"/>
  <c r="E70" i="12"/>
  <c r="E69" i="12"/>
  <c r="E67" i="12"/>
  <c r="E66" i="12"/>
  <c r="E63" i="12"/>
  <c r="E56" i="12"/>
  <c r="E57" i="12"/>
  <c r="E58" i="12"/>
  <c r="E59" i="12"/>
  <c r="E60" i="12"/>
  <c r="E61" i="12"/>
  <c r="E55" i="12"/>
  <c r="E53" i="12"/>
  <c r="E45" i="12"/>
  <c r="E46" i="12"/>
  <c r="E47" i="12"/>
  <c r="E48" i="12"/>
  <c r="E49" i="12"/>
  <c r="E50" i="12"/>
  <c r="E51" i="12"/>
  <c r="E44" i="12"/>
  <c r="E52" i="12"/>
  <c r="E34" i="12"/>
  <c r="E35" i="12"/>
  <c r="E36" i="12"/>
  <c r="E37" i="12"/>
  <c r="E38" i="12"/>
  <c r="E39" i="12"/>
  <c r="E40" i="12"/>
  <c r="E41" i="12"/>
  <c r="E42" i="12"/>
  <c r="E43" i="12"/>
  <c r="M43" i="12" s="1"/>
  <c r="E33" i="12"/>
  <c r="E32" i="12"/>
  <c r="E13" i="12"/>
  <c r="E14" i="12"/>
  <c r="E15" i="12"/>
  <c r="E16" i="12"/>
  <c r="E17" i="12"/>
  <c r="E18" i="12"/>
  <c r="E19" i="12"/>
  <c r="E20" i="12"/>
  <c r="E21" i="12"/>
  <c r="E22" i="12"/>
  <c r="E23" i="12"/>
  <c r="E24" i="12"/>
  <c r="E25" i="12"/>
  <c r="E26" i="12"/>
  <c r="E27" i="12"/>
  <c r="E28" i="12"/>
  <c r="E29" i="12"/>
  <c r="E30" i="12"/>
  <c r="E31" i="12"/>
  <c r="E12" i="12"/>
  <c r="H190" i="12"/>
  <c r="I190" i="12" s="1"/>
  <c r="H189" i="12"/>
  <c r="I189" i="12" s="1"/>
  <c r="H188" i="12"/>
  <c r="I188" i="12" s="1"/>
  <c r="H187" i="12"/>
  <c r="I187" i="12" s="1"/>
  <c r="H186" i="12"/>
  <c r="I186" i="12" s="1"/>
  <c r="H185" i="12"/>
  <c r="I185" i="12" s="1"/>
  <c r="H184" i="12"/>
  <c r="I184" i="12" s="1"/>
  <c r="H183" i="12"/>
  <c r="I183" i="12" s="1"/>
  <c r="H182" i="12"/>
  <c r="I182" i="12" s="1"/>
  <c r="H181" i="12"/>
  <c r="I181" i="12" s="1"/>
  <c r="H180" i="12"/>
  <c r="I180" i="12" s="1"/>
  <c r="H179" i="12"/>
  <c r="I179" i="12" s="1"/>
  <c r="H178" i="12"/>
  <c r="I178" i="12" s="1"/>
  <c r="H177" i="12"/>
  <c r="I177" i="12" s="1"/>
  <c r="H176" i="12"/>
  <c r="I176" i="12" s="1"/>
  <c r="H175" i="12"/>
  <c r="I175" i="12" s="1"/>
  <c r="H174" i="12"/>
  <c r="I174" i="12" s="1"/>
  <c r="H173" i="12"/>
  <c r="I173" i="12" s="1"/>
  <c r="H172" i="12"/>
  <c r="I172" i="12" s="1"/>
  <c r="H171" i="12"/>
  <c r="I171" i="12" s="1"/>
  <c r="M171" i="12" s="1"/>
  <c r="G170" i="12"/>
  <c r="F170" i="12"/>
  <c r="D170" i="12"/>
  <c r="H169" i="12"/>
  <c r="I169" i="12" s="1"/>
  <c r="H168" i="12"/>
  <c r="I168" i="12" s="1"/>
  <c r="H167" i="12"/>
  <c r="I167" i="12" s="1"/>
  <c r="H166" i="12"/>
  <c r="I166" i="12" s="1"/>
  <c r="H165" i="12"/>
  <c r="I165" i="12" s="1"/>
  <c r="H164" i="12"/>
  <c r="I164" i="12" s="1"/>
  <c r="H163" i="12"/>
  <c r="I163" i="12" s="1"/>
  <c r="H162" i="12"/>
  <c r="I162" i="12" s="1"/>
  <c r="H161" i="12"/>
  <c r="I161" i="12" s="1"/>
  <c r="H160" i="12"/>
  <c r="I160" i="12" s="1"/>
  <c r="H159" i="12"/>
  <c r="I159" i="12" s="1"/>
  <c r="H158" i="12"/>
  <c r="I158" i="12" s="1"/>
  <c r="H157" i="12"/>
  <c r="I157" i="12" s="1"/>
  <c r="M157" i="12" s="1"/>
  <c r="H156" i="12"/>
  <c r="I156" i="12" s="1"/>
  <c r="H155" i="12"/>
  <c r="I155" i="12" s="1"/>
  <c r="H154" i="12"/>
  <c r="I154" i="12" s="1"/>
  <c r="M154" i="12" s="1"/>
  <c r="H153" i="12"/>
  <c r="I153" i="12" s="1"/>
  <c r="H152" i="12"/>
  <c r="I152" i="12" s="1"/>
  <c r="H151" i="12"/>
  <c r="I151" i="12" s="1"/>
  <c r="H150" i="12"/>
  <c r="I150" i="12" s="1"/>
  <c r="H149" i="12"/>
  <c r="I149" i="12" s="1"/>
  <c r="H148" i="12"/>
  <c r="I148" i="12" s="1"/>
  <c r="H147" i="12"/>
  <c r="I147" i="12" s="1"/>
  <c r="H146" i="12"/>
  <c r="I146" i="12" s="1"/>
  <c r="H145" i="12"/>
  <c r="I145" i="12" s="1"/>
  <c r="H144" i="12"/>
  <c r="I144" i="12" s="1"/>
  <c r="H143" i="12"/>
  <c r="I143" i="12" s="1"/>
  <c r="G142" i="12"/>
  <c r="F142" i="12"/>
  <c r="D142" i="12"/>
  <c r="H141" i="12"/>
  <c r="I141" i="12" s="1"/>
  <c r="H140" i="12"/>
  <c r="I140" i="12" s="1"/>
  <c r="H139" i="12"/>
  <c r="I139" i="12" s="1"/>
  <c r="H138" i="12"/>
  <c r="I138" i="12" s="1"/>
  <c r="H137" i="12"/>
  <c r="I137" i="12" s="1"/>
  <c r="H136" i="12"/>
  <c r="I136" i="12" s="1"/>
  <c r="H135" i="12"/>
  <c r="I135" i="12" s="1"/>
  <c r="H134" i="12"/>
  <c r="I134" i="12" s="1"/>
  <c r="H133" i="12"/>
  <c r="I133" i="12" s="1"/>
  <c r="H132" i="12"/>
  <c r="I132" i="12" s="1"/>
  <c r="H131" i="12"/>
  <c r="I131" i="12" s="1"/>
  <c r="H130" i="12"/>
  <c r="I130" i="12" s="1"/>
  <c r="H129" i="12"/>
  <c r="I129" i="12" s="1"/>
  <c r="H128" i="12"/>
  <c r="I128" i="12" s="1"/>
  <c r="H127" i="12"/>
  <c r="I127" i="12" s="1"/>
  <c r="G126" i="12"/>
  <c r="F126" i="12"/>
  <c r="D126" i="12"/>
  <c r="H125" i="12"/>
  <c r="I125" i="12" s="1"/>
  <c r="H124" i="12"/>
  <c r="I124" i="12" s="1"/>
  <c r="H123" i="12"/>
  <c r="I123" i="12" s="1"/>
  <c r="H122" i="12"/>
  <c r="I122" i="12" s="1"/>
  <c r="H121" i="12"/>
  <c r="I121" i="12" s="1"/>
  <c r="H120" i="12"/>
  <c r="I120" i="12" s="1"/>
  <c r="H119" i="12"/>
  <c r="I119" i="12" s="1"/>
  <c r="H118" i="12"/>
  <c r="I118" i="12" s="1"/>
  <c r="H117" i="12"/>
  <c r="I117" i="12" s="1"/>
  <c r="H116" i="12"/>
  <c r="I116" i="12" s="1"/>
  <c r="H115" i="12"/>
  <c r="I115" i="12" s="1"/>
  <c r="H114" i="12"/>
  <c r="I114" i="12" s="1"/>
  <c r="H113" i="12"/>
  <c r="I113" i="12" s="1"/>
  <c r="H112" i="12"/>
  <c r="I112" i="12" s="1"/>
  <c r="G111" i="12"/>
  <c r="F111" i="12"/>
  <c r="H111" i="12" s="1"/>
  <c r="D111" i="12"/>
  <c r="H110" i="12"/>
  <c r="I110" i="12" s="1"/>
  <c r="H109" i="12"/>
  <c r="I109" i="12" s="1"/>
  <c r="H108" i="12"/>
  <c r="I108" i="12" s="1"/>
  <c r="H107" i="12"/>
  <c r="I107" i="12" s="1"/>
  <c r="H106" i="12"/>
  <c r="I106" i="12" s="1"/>
  <c r="H105" i="12"/>
  <c r="I105" i="12" s="1"/>
  <c r="H104" i="12"/>
  <c r="I104" i="12" s="1"/>
  <c r="H103" i="12"/>
  <c r="I103" i="12" s="1"/>
  <c r="H102" i="12"/>
  <c r="I102" i="12" s="1"/>
  <c r="H101" i="12"/>
  <c r="I101" i="12" s="1"/>
  <c r="M101" i="12" s="1"/>
  <c r="H100" i="12"/>
  <c r="I100" i="12" s="1"/>
  <c r="H99" i="12"/>
  <c r="I99" i="12" s="1"/>
  <c r="H98" i="12"/>
  <c r="I98" i="12" s="1"/>
  <c r="H97" i="12"/>
  <c r="I97" i="12" s="1"/>
  <c r="G96" i="12"/>
  <c r="F96" i="12"/>
  <c r="H96" i="12" s="1"/>
  <c r="D96" i="12"/>
  <c r="H95" i="12"/>
  <c r="I95" i="12" s="1"/>
  <c r="H94" i="12"/>
  <c r="I94" i="12" s="1"/>
  <c r="H93" i="12"/>
  <c r="I93" i="12" s="1"/>
  <c r="H92" i="12"/>
  <c r="I92" i="12" s="1"/>
  <c r="H91" i="12"/>
  <c r="I91" i="12" s="1"/>
  <c r="H90" i="12"/>
  <c r="I90" i="12" s="1"/>
  <c r="H89" i="12"/>
  <c r="I89" i="12" s="1"/>
  <c r="H88" i="12"/>
  <c r="I88" i="12" s="1"/>
  <c r="H87" i="12"/>
  <c r="I87" i="12" s="1"/>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G73" i="12"/>
  <c r="F73" i="12"/>
  <c r="H73" i="12" s="1"/>
  <c r="D73" i="12"/>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H56" i="12"/>
  <c r="I56" i="12" s="1"/>
  <c r="H55" i="12"/>
  <c r="I55" i="12" s="1"/>
  <c r="G54" i="12"/>
  <c r="F54" i="12"/>
  <c r="D54" i="12"/>
  <c r="H53" i="12"/>
  <c r="I53" i="12" s="1"/>
  <c r="H52" i="12"/>
  <c r="I52" i="12" s="1"/>
  <c r="H51" i="12"/>
  <c r="I51" i="12" s="1"/>
  <c r="H50" i="12"/>
  <c r="I50" i="12" s="1"/>
  <c r="H49" i="12"/>
  <c r="I49" i="12" s="1"/>
  <c r="H48" i="12"/>
  <c r="I48" i="12" s="1"/>
  <c r="H47" i="12"/>
  <c r="I47" i="12" s="1"/>
  <c r="H46" i="12"/>
  <c r="I46" i="12" s="1"/>
  <c r="H45" i="12"/>
  <c r="I45" i="12" s="1"/>
  <c r="H44" i="12"/>
  <c r="I44" i="12" s="1"/>
  <c r="H43" i="12"/>
  <c r="I43" i="12" s="1"/>
  <c r="H42" i="12"/>
  <c r="I42" i="12" s="1"/>
  <c r="H41" i="12"/>
  <c r="I41" i="12" s="1"/>
  <c r="H40" i="12"/>
  <c r="I40" i="12" s="1"/>
  <c r="H39" i="12"/>
  <c r="I39" i="12" s="1"/>
  <c r="M39" i="12" s="1"/>
  <c r="H38" i="12"/>
  <c r="I38" i="12" s="1"/>
  <c r="H37" i="12"/>
  <c r="I37" i="12" s="1"/>
  <c r="H36" i="12"/>
  <c r="I36" i="12" s="1"/>
  <c r="M36" i="12" s="1"/>
  <c r="H35" i="12"/>
  <c r="I35" i="12" s="1"/>
  <c r="H34" i="12"/>
  <c r="I34" i="12" s="1"/>
  <c r="H33" i="12"/>
  <c r="I33" i="12" s="1"/>
  <c r="H32" i="12"/>
  <c r="I32" i="12" s="1"/>
  <c r="H31" i="12"/>
  <c r="I31" i="12" s="1"/>
  <c r="H30" i="12"/>
  <c r="I30" i="12" s="1"/>
  <c r="H29" i="12"/>
  <c r="I29" i="12" s="1"/>
  <c r="H28" i="12"/>
  <c r="I28" i="12" s="1"/>
  <c r="H27" i="12"/>
  <c r="I27" i="12" s="1"/>
  <c r="H26" i="12"/>
  <c r="I26" i="12" s="1"/>
  <c r="H25" i="12"/>
  <c r="I25" i="12" s="1"/>
  <c r="H24" i="12"/>
  <c r="I24" i="12" s="1"/>
  <c r="H23" i="12"/>
  <c r="I23" i="12" s="1"/>
  <c r="H22" i="12"/>
  <c r="I22" i="12" s="1"/>
  <c r="H21" i="12"/>
  <c r="I21" i="12" s="1"/>
  <c r="H20" i="12"/>
  <c r="I20" i="12" s="1"/>
  <c r="H19" i="12"/>
  <c r="I19" i="12" s="1"/>
  <c r="H18" i="12"/>
  <c r="I18" i="12" s="1"/>
  <c r="H17" i="12"/>
  <c r="I17" i="12" s="1"/>
  <c r="H16" i="12"/>
  <c r="I16" i="12" s="1"/>
  <c r="H15" i="12"/>
  <c r="I15" i="12" s="1"/>
  <c r="H14" i="12"/>
  <c r="I14" i="12" s="1"/>
  <c r="H13" i="12"/>
  <c r="I13" i="12" s="1"/>
  <c r="H12" i="12"/>
  <c r="I12" i="12" s="1"/>
  <c r="M12" i="12" s="1"/>
  <c r="G11" i="12"/>
  <c r="F11" i="12"/>
  <c r="D11" i="12"/>
  <c r="D171" i="1"/>
  <c r="D143" i="1"/>
  <c r="D127" i="1"/>
  <c r="D112" i="1"/>
  <c r="D97" i="1"/>
  <c r="D74" i="1"/>
  <c r="D55" i="1"/>
  <c r="D44" i="1"/>
  <c r="D11" i="1"/>
  <c r="H45" i="1"/>
  <c r="H46" i="1"/>
  <c r="H47" i="1"/>
  <c r="H48" i="1"/>
  <c r="H49" i="1"/>
  <c r="H50" i="1"/>
  <c r="H51" i="1"/>
  <c r="H52" i="1"/>
  <c r="H53" i="1"/>
  <c r="H54" i="1"/>
  <c r="H56" i="1"/>
  <c r="H57" i="1"/>
  <c r="H58" i="1"/>
  <c r="H59" i="1"/>
  <c r="H60" i="1"/>
  <c r="H61" i="1"/>
  <c r="H62" i="1"/>
  <c r="H63" i="1"/>
  <c r="H64" i="1"/>
  <c r="H65" i="1"/>
  <c r="H66" i="1"/>
  <c r="H67" i="1"/>
  <c r="H68" i="1"/>
  <c r="H69" i="1"/>
  <c r="H70" i="1"/>
  <c r="H71" i="1"/>
  <c r="H72" i="1"/>
  <c r="H73" i="1"/>
  <c r="H75" i="1"/>
  <c r="H76" i="1"/>
  <c r="H77" i="1"/>
  <c r="H78" i="1"/>
  <c r="H79" i="1"/>
  <c r="H80" i="1"/>
  <c r="H81" i="1"/>
  <c r="H82" i="1"/>
  <c r="H83" i="1"/>
  <c r="H84" i="1"/>
  <c r="H85" i="1"/>
  <c r="H86" i="1"/>
  <c r="H87" i="1"/>
  <c r="H88" i="1"/>
  <c r="H89" i="1"/>
  <c r="H90" i="1"/>
  <c r="H91" i="1"/>
  <c r="H92" i="1"/>
  <c r="H93" i="1"/>
  <c r="H94" i="1"/>
  <c r="H95" i="1"/>
  <c r="H96" i="1"/>
  <c r="H98" i="1"/>
  <c r="H99" i="1"/>
  <c r="H100" i="1"/>
  <c r="H101" i="1"/>
  <c r="H102" i="1"/>
  <c r="H103" i="1"/>
  <c r="H104" i="1"/>
  <c r="H105" i="1"/>
  <c r="H106" i="1"/>
  <c r="H107" i="1"/>
  <c r="H108" i="1"/>
  <c r="H109" i="1"/>
  <c r="H110" i="1"/>
  <c r="H111" i="1"/>
  <c r="H113" i="1"/>
  <c r="H114" i="1"/>
  <c r="H115" i="1"/>
  <c r="H116" i="1"/>
  <c r="H117" i="1"/>
  <c r="H118" i="1"/>
  <c r="H119" i="1"/>
  <c r="H120" i="1"/>
  <c r="H121" i="1"/>
  <c r="H122" i="1"/>
  <c r="H123" i="1"/>
  <c r="H124" i="1"/>
  <c r="H125" i="1"/>
  <c r="H126" i="1"/>
  <c r="H128" i="1"/>
  <c r="H129" i="1"/>
  <c r="H130" i="1"/>
  <c r="H131" i="1"/>
  <c r="H132" i="1"/>
  <c r="H133" i="1"/>
  <c r="H134" i="1"/>
  <c r="H135" i="1"/>
  <c r="H136" i="1"/>
  <c r="H137" i="1"/>
  <c r="H138" i="1"/>
  <c r="H139" i="1"/>
  <c r="H140" i="1"/>
  <c r="H141" i="1"/>
  <c r="H142"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2" i="1"/>
  <c r="H173" i="1"/>
  <c r="H174" i="1"/>
  <c r="H175" i="1"/>
  <c r="H176" i="1"/>
  <c r="H177" i="1"/>
  <c r="H178" i="1"/>
  <c r="H179" i="1"/>
  <c r="H180" i="1"/>
  <c r="H181" i="1"/>
  <c r="H182" i="1"/>
  <c r="H183" i="1"/>
  <c r="H184" i="1"/>
  <c r="H185" i="1"/>
  <c r="H186" i="1"/>
  <c r="H187" i="1"/>
  <c r="H188" i="1"/>
  <c r="H189" i="1"/>
  <c r="H190" i="1"/>
  <c r="H19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G11" i="1"/>
  <c r="F11" i="1"/>
  <c r="G44" i="1"/>
  <c r="F44" i="1"/>
  <c r="H44" i="1" s="1"/>
  <c r="G55" i="1"/>
  <c r="F55" i="1"/>
  <c r="G127" i="1"/>
  <c r="F127" i="1"/>
  <c r="H127" i="1" s="1"/>
  <c r="G97" i="1"/>
  <c r="F97" i="1"/>
  <c r="G171" i="1"/>
  <c r="F171" i="1"/>
  <c r="G74" i="1"/>
  <c r="F74" i="1"/>
  <c r="G112" i="1"/>
  <c r="F112" i="1"/>
  <c r="H112" i="1" s="1"/>
  <c r="F143" i="1"/>
  <c r="G143" i="1"/>
  <c r="M91" i="12" l="1"/>
  <c r="M160" i="12"/>
  <c r="M42" i="12"/>
  <c r="M85" i="12"/>
  <c r="M37" i="12"/>
  <c r="M71" i="12"/>
  <c r="M120" i="12"/>
  <c r="M163" i="12"/>
  <c r="M190" i="12"/>
  <c r="M46" i="12"/>
  <c r="H171" i="1"/>
  <c r="H55" i="1"/>
  <c r="M38" i="12"/>
  <c r="M25" i="12"/>
  <c r="M61" i="12"/>
  <c r="M62" i="12"/>
  <c r="M162" i="12"/>
  <c r="M177" i="12"/>
  <c r="M118" i="12"/>
  <c r="M161" i="12"/>
  <c r="M172" i="12"/>
  <c r="M176" i="12"/>
  <c r="M144" i="12"/>
  <c r="M21" i="12"/>
  <c r="M48" i="12"/>
  <c r="M47" i="12"/>
  <c r="M80" i="12"/>
  <c r="M116" i="12"/>
  <c r="M133" i="12"/>
  <c r="M32" i="12"/>
  <c r="M45" i="12"/>
  <c r="M75" i="12"/>
  <c r="M131" i="12"/>
  <c r="M30" i="12"/>
  <c r="M175" i="12"/>
  <c r="M174" i="12"/>
  <c r="M106" i="12"/>
  <c r="M187" i="12"/>
  <c r="M107" i="12"/>
  <c r="M105" i="12"/>
  <c r="M147" i="12"/>
  <c r="M14" i="12"/>
  <c r="M104" i="12"/>
  <c r="M146" i="12"/>
  <c r="M189" i="12"/>
  <c r="M181" i="12"/>
  <c r="M84" i="12"/>
  <c r="M145" i="12"/>
  <c r="H54" i="12"/>
  <c r="H126" i="12"/>
  <c r="I126" i="12" s="1"/>
  <c r="M155" i="12"/>
  <c r="M108" i="12"/>
  <c r="M40" i="12"/>
  <c r="M92" i="12"/>
  <c r="M72" i="12"/>
  <c r="M128" i="12"/>
  <c r="H142" i="12"/>
  <c r="M19" i="12"/>
  <c r="M74" i="12"/>
  <c r="M35" i="12"/>
  <c r="M76" i="12"/>
  <c r="M18" i="12"/>
  <c r="M64" i="12"/>
  <c r="M95" i="12"/>
  <c r="M110" i="12"/>
  <c r="M26" i="12"/>
  <c r="M65" i="12"/>
  <c r="M77" i="12"/>
  <c r="M113" i="12"/>
  <c r="M143" i="12"/>
  <c r="M99" i="12"/>
  <c r="M103" i="12"/>
  <c r="M17" i="12"/>
  <c r="M34" i="12"/>
  <c r="M50" i="12"/>
  <c r="M49" i="12"/>
  <c r="M79" i="12"/>
  <c r="M137" i="12"/>
  <c r="M121" i="12"/>
  <c r="M135" i="12"/>
  <c r="M67" i="12"/>
  <c r="M123" i="12"/>
  <c r="M164" i="12"/>
  <c r="M148" i="12"/>
  <c r="M69" i="12"/>
  <c r="M78" i="12"/>
  <c r="M122" i="12"/>
  <c r="M136" i="12"/>
  <c r="M109" i="12"/>
  <c r="M23" i="12"/>
  <c r="M24" i="12"/>
  <c r="M41" i="12"/>
  <c r="M53" i="12"/>
  <c r="M94" i="12"/>
  <c r="M182" i="12"/>
  <c r="H11" i="12"/>
  <c r="M27" i="12"/>
  <c r="M70" i="12"/>
  <c r="H170" i="12"/>
  <c r="M22" i="12"/>
  <c r="M55" i="12"/>
  <c r="M68" i="12"/>
  <c r="M93" i="12"/>
  <c r="M130" i="12"/>
  <c r="M186" i="12"/>
  <c r="M188" i="12"/>
  <c r="M28" i="12"/>
  <c r="M127" i="12"/>
  <c r="M102" i="12"/>
  <c r="M115" i="12"/>
  <c r="M129" i="12"/>
  <c r="M156" i="12"/>
  <c r="M185" i="12"/>
  <c r="M13" i="12"/>
  <c r="M29" i="12"/>
  <c r="M100" i="12"/>
  <c r="M20" i="12"/>
  <c r="M114" i="12"/>
  <c r="M184" i="12"/>
  <c r="M158" i="12"/>
  <c r="M183" i="12"/>
  <c r="M159" i="12"/>
  <c r="M58" i="12"/>
  <c r="M89" i="12"/>
  <c r="M169" i="12"/>
  <c r="M153" i="12"/>
  <c r="M173" i="12"/>
  <c r="M59" i="12"/>
  <c r="M57" i="12"/>
  <c r="M83" i="12"/>
  <c r="M88" i="12"/>
  <c r="M98" i="12"/>
  <c r="M141" i="12"/>
  <c r="M168" i="12"/>
  <c r="M152" i="12"/>
  <c r="M33" i="12"/>
  <c r="M60" i="12"/>
  <c r="M90" i="12"/>
  <c r="M132" i="12"/>
  <c r="M16" i="12"/>
  <c r="M52" i="12"/>
  <c r="M56" i="12"/>
  <c r="M82" i="12"/>
  <c r="M87" i="12"/>
  <c r="M112" i="12"/>
  <c r="M140" i="12"/>
  <c r="M167" i="12"/>
  <c r="M151" i="12"/>
  <c r="M180" i="12"/>
  <c r="M119" i="12"/>
  <c r="M31" i="12"/>
  <c r="M15" i="12"/>
  <c r="M44" i="12"/>
  <c r="M63" i="12"/>
  <c r="M81" i="12"/>
  <c r="M86" i="12"/>
  <c r="M125" i="12"/>
  <c r="M139" i="12"/>
  <c r="M166" i="12"/>
  <c r="M150" i="12"/>
  <c r="M179" i="12"/>
  <c r="M51" i="12"/>
  <c r="M66" i="12"/>
  <c r="M97" i="12"/>
  <c r="M124" i="12"/>
  <c r="M138" i="12"/>
  <c r="M165" i="12"/>
  <c r="M149" i="12"/>
  <c r="M178" i="12"/>
  <c r="H97" i="1"/>
  <c r="H74" i="1"/>
  <c r="H11" i="1"/>
  <c r="H143" i="1"/>
</calcChain>
</file>

<file path=xl/comments1.xml><?xml version="1.0" encoding="utf-8"?>
<comments xmlns="http://schemas.openxmlformats.org/spreadsheetml/2006/main">
  <authors>
    <author>Nguyen</author>
    <author>Dell</author>
    <author>BNV-01</author>
  </authors>
  <commentList>
    <comment ref="B45" authorId="0" shapeId="0">
      <text>
        <r>
          <rPr>
            <b/>
            <sz val="9"/>
            <color indexed="81"/>
            <rFont val="Tahoma"/>
            <family val="2"/>
          </rPr>
          <t>Nguyen:</t>
        </r>
        <r>
          <rPr>
            <sz val="9"/>
            <color indexed="81"/>
            <rFont val="Tahoma"/>
            <family val="2"/>
          </rPr>
          <t xml:space="preserve">
NQ 813/NQ-UBTVQH14 ngày 21/11/2019</t>
        </r>
      </text>
    </comment>
    <comment ref="B46" authorId="0" shapeId="0">
      <text>
        <r>
          <rPr>
            <b/>
            <sz val="9"/>
            <color indexed="81"/>
            <rFont val="Tahoma"/>
            <family val="2"/>
          </rPr>
          <t>Nguyen:</t>
        </r>
        <r>
          <rPr>
            <sz val="9"/>
            <color indexed="81"/>
            <rFont val="Tahoma"/>
            <family val="2"/>
          </rPr>
          <t xml:space="preserve">
NQ 813/NQ-UBTVQH14 ngày 21/11/2019</t>
        </r>
      </text>
    </comment>
    <comment ref="B49" authorId="1" shapeId="0">
      <text>
        <r>
          <rPr>
            <b/>
            <sz val="9"/>
            <color indexed="81"/>
            <rFont val="Tahoma"/>
            <family val="2"/>
          </rPr>
          <t>Dell:</t>
        </r>
        <r>
          <rPr>
            <sz val="9"/>
            <color indexed="81"/>
            <rFont val="Tahoma"/>
            <family val="2"/>
          </rPr>
          <t xml:space="preserve">
NQ số 1191/NQ-UBTVQH15 ngày 28/9/2024</t>
        </r>
      </text>
    </comment>
    <comment ref="B51" authorId="1" shapeId="0">
      <text>
        <r>
          <rPr>
            <b/>
            <sz val="9"/>
            <color indexed="81"/>
            <rFont val="Tahoma"/>
            <family val="2"/>
          </rPr>
          <t>Dell:</t>
        </r>
        <r>
          <rPr>
            <sz val="9"/>
            <color indexed="81"/>
            <rFont val="Tahoma"/>
            <family val="2"/>
          </rPr>
          <t xml:space="preserve">
NQ số 1191/NQ-UBTVQH15 ngày 28/9/2024</t>
        </r>
      </text>
    </comment>
    <comment ref="B56" authorId="0" shapeId="0">
      <text>
        <r>
          <rPr>
            <b/>
            <sz val="9"/>
            <color indexed="81"/>
            <rFont val="Tahoma"/>
            <family val="2"/>
          </rPr>
          <t>Nguyen:</t>
        </r>
        <r>
          <rPr>
            <sz val="9"/>
            <color indexed="81"/>
            <rFont val="Tahoma"/>
            <family val="2"/>
          </rPr>
          <t xml:space="preserve">
NQ 813/NQ-UBTVQH14 ngày 21/11/2019</t>
        </r>
      </text>
    </comment>
    <comment ref="B57" authorId="0" shapeId="0">
      <text>
        <r>
          <rPr>
            <b/>
            <sz val="9"/>
            <color indexed="81"/>
            <rFont val="Tahoma"/>
            <family val="2"/>
          </rPr>
          <t>Nguyen:</t>
        </r>
        <r>
          <rPr>
            <sz val="9"/>
            <color indexed="81"/>
            <rFont val="Tahoma"/>
            <family val="2"/>
          </rPr>
          <t xml:space="preserve">
NQ 813/NQ-UBTVQH14 ngày 21/11/2019</t>
        </r>
      </text>
    </comment>
    <comment ref="B69" authorId="1" shapeId="0">
      <text>
        <r>
          <rPr>
            <b/>
            <sz val="9"/>
            <color indexed="81"/>
            <rFont val="Tahoma"/>
            <family val="2"/>
          </rPr>
          <t>Dell:</t>
        </r>
        <r>
          <rPr>
            <sz val="9"/>
            <color indexed="81"/>
            <rFont val="Tahoma"/>
            <family val="2"/>
          </rPr>
          <t xml:space="preserve">
NQ số 1191/NQ-UBTVQH15 ngày 28/9/2024</t>
        </r>
      </text>
    </comment>
    <comment ref="B75" authorId="0" shapeId="0">
      <text>
        <r>
          <rPr>
            <b/>
            <sz val="9"/>
            <color indexed="81"/>
            <rFont val="Tahoma"/>
            <family val="2"/>
          </rPr>
          <t>Nguyen:</t>
        </r>
        <r>
          <rPr>
            <sz val="9"/>
            <color indexed="81"/>
            <rFont val="Tahoma"/>
            <family val="2"/>
          </rPr>
          <t xml:space="preserve">
NQ 813/NQ-UBTVQH14 ngày 21/11/2019</t>
        </r>
      </text>
    </comment>
    <comment ref="B76" authorId="2" shapeId="0">
      <text>
        <r>
          <rPr>
            <b/>
            <sz val="9"/>
            <color indexed="81"/>
            <rFont val="Tahoma"/>
            <family val="2"/>
          </rPr>
          <t>BNV-01:</t>
        </r>
        <r>
          <rPr>
            <sz val="9"/>
            <color indexed="81"/>
            <rFont val="Tahoma"/>
            <family val="2"/>
          </rPr>
          <t xml:space="preserve">
NQ 510/NQ-UBTVQH15 ngày 12/5/2022</t>
        </r>
      </text>
    </comment>
    <comment ref="B81" authorId="1" shapeId="0">
      <text>
        <r>
          <rPr>
            <b/>
            <sz val="9"/>
            <color indexed="81"/>
            <rFont val="Tahoma"/>
            <family val="2"/>
          </rPr>
          <t>Dell:</t>
        </r>
        <r>
          <rPr>
            <sz val="9"/>
            <color indexed="81"/>
            <rFont val="Tahoma"/>
            <family val="2"/>
          </rPr>
          <t xml:space="preserve">
NQ số 1191/NQ-UBTVQH15 ngày 28/9/2024</t>
        </r>
      </text>
    </comment>
    <comment ref="B90" authorId="1" shapeId="0">
      <text>
        <r>
          <rPr>
            <b/>
            <sz val="9"/>
            <color indexed="81"/>
            <rFont val="Tahoma"/>
            <family val="2"/>
          </rPr>
          <t>Dell:</t>
        </r>
        <r>
          <rPr>
            <sz val="9"/>
            <color indexed="81"/>
            <rFont val="Tahoma"/>
            <family val="2"/>
          </rPr>
          <t xml:space="preserve">
NQ số 1191/NQ-UBTVQH15 ngày 28/9/2024</t>
        </r>
      </text>
    </comment>
    <comment ref="B91" authorId="1" shapeId="0">
      <text>
        <r>
          <rPr>
            <b/>
            <sz val="9"/>
            <color indexed="81"/>
            <rFont val="Tahoma"/>
            <family val="2"/>
          </rPr>
          <t>Dell:</t>
        </r>
        <r>
          <rPr>
            <sz val="9"/>
            <color indexed="81"/>
            <rFont val="Tahoma"/>
            <family val="2"/>
          </rPr>
          <t xml:space="preserve">
NQ số 1191/NQ-UBTVQH15 ngày 28/9/2024</t>
        </r>
      </text>
    </comment>
    <comment ref="B92" authorId="1" shapeId="0">
      <text>
        <r>
          <rPr>
            <b/>
            <sz val="9"/>
            <color indexed="81"/>
            <rFont val="Tahoma"/>
            <family val="2"/>
          </rPr>
          <t>Dell:</t>
        </r>
        <r>
          <rPr>
            <sz val="9"/>
            <color indexed="81"/>
            <rFont val="Tahoma"/>
            <family val="2"/>
          </rPr>
          <t xml:space="preserve">
NQ số 1191/NQ-UBTVQH15 ngày 28/9/2024</t>
        </r>
      </text>
    </comment>
    <comment ref="B94" authorId="0" shapeId="0">
      <text>
        <r>
          <rPr>
            <b/>
            <sz val="9"/>
            <color indexed="81"/>
            <rFont val="Tahoma"/>
            <family val="2"/>
          </rPr>
          <t>Nguyen:</t>
        </r>
        <r>
          <rPr>
            <sz val="9"/>
            <color indexed="81"/>
            <rFont val="Tahoma"/>
            <family val="2"/>
          </rPr>
          <t xml:space="preserve">
NQ 813.NQ-UBTVQH14 ngày 21/11/2019NQ số 938/NQ-UBTVQH15 ngày 13/12/2023</t>
        </r>
      </text>
    </comment>
    <comment ref="B95" authorId="0" shapeId="0">
      <text>
        <r>
          <rPr>
            <b/>
            <sz val="9"/>
            <color indexed="81"/>
            <rFont val="Tahoma"/>
            <family val="2"/>
          </rPr>
          <t>Nguyen:</t>
        </r>
        <r>
          <rPr>
            <sz val="9"/>
            <color indexed="81"/>
            <rFont val="Tahoma"/>
            <family val="2"/>
          </rPr>
          <t xml:space="preserve">
NQ 813.NQ-UBTVQH14 ngày 21/11/2019</t>
        </r>
      </text>
    </comment>
    <comment ref="B98" authorId="0" shapeId="0">
      <text>
        <r>
          <rPr>
            <b/>
            <sz val="9"/>
            <color indexed="81"/>
            <rFont val="Tahoma"/>
            <family val="2"/>
          </rPr>
          <t>Nguyen:</t>
        </r>
        <r>
          <rPr>
            <sz val="9"/>
            <color indexed="81"/>
            <rFont val="Tahoma"/>
            <family val="2"/>
          </rPr>
          <t xml:space="preserve">
NQ 813/NQ-UBTVQH14 ngày 21/11/2019</t>
        </r>
      </text>
    </comment>
    <comment ref="B109" authorId="1" shapeId="0">
      <text>
        <r>
          <rPr>
            <b/>
            <sz val="9"/>
            <color indexed="81"/>
            <rFont val="Tahoma"/>
            <family val="2"/>
          </rPr>
          <t>Dell:</t>
        </r>
        <r>
          <rPr>
            <sz val="9"/>
            <color indexed="81"/>
            <rFont val="Tahoma"/>
            <family val="2"/>
          </rPr>
          <t xml:space="preserve">
NQ số 1191/NQ-UBTVQH15 ngày 28/9/2024</t>
        </r>
      </text>
    </comment>
    <comment ref="B110" authorId="1" shapeId="0">
      <text>
        <r>
          <rPr>
            <b/>
            <sz val="9"/>
            <color indexed="81"/>
            <rFont val="Tahoma"/>
            <family val="2"/>
          </rPr>
          <t>Dell:</t>
        </r>
        <r>
          <rPr>
            <sz val="9"/>
            <color indexed="81"/>
            <rFont val="Tahoma"/>
            <family val="2"/>
          </rPr>
          <t xml:space="preserve">
NQ số 1191/NQ-UBTVQH15 ngày 28/9/2024</t>
        </r>
      </text>
    </comment>
    <comment ref="B111" authorId="1" shapeId="0">
      <text>
        <r>
          <rPr>
            <b/>
            <sz val="9"/>
            <color indexed="81"/>
            <rFont val="Tahoma"/>
            <family val="2"/>
          </rPr>
          <t>Dell:</t>
        </r>
        <r>
          <rPr>
            <sz val="9"/>
            <color indexed="81"/>
            <rFont val="Tahoma"/>
            <family val="2"/>
          </rPr>
          <t xml:space="preserve">
NQ số 1191/NQ-UBTVQH15 ngày 28/9/2024</t>
        </r>
      </text>
    </comment>
    <comment ref="B114" authorId="1" shapeId="0">
      <text>
        <r>
          <rPr>
            <b/>
            <sz val="9"/>
            <color indexed="81"/>
            <rFont val="Tahoma"/>
            <family val="2"/>
          </rPr>
          <t>Dell:</t>
        </r>
        <r>
          <rPr>
            <sz val="9"/>
            <color indexed="81"/>
            <rFont val="Tahoma"/>
            <family val="2"/>
          </rPr>
          <t xml:space="preserve">
NQ số 1191/NQ-UBTVQH15 ngày 28/9/2024</t>
        </r>
      </text>
    </comment>
  </commentList>
</comments>
</file>

<file path=xl/comments2.xml><?xml version="1.0" encoding="utf-8"?>
<comments xmlns="http://schemas.openxmlformats.org/spreadsheetml/2006/main">
  <authors>
    <author>Nguyen</author>
    <author>Dell</author>
    <author>BNV-01</author>
  </authors>
  <commentList>
    <comment ref="B44" authorId="0" shapeId="0">
      <text>
        <r>
          <rPr>
            <b/>
            <sz val="9"/>
            <color indexed="81"/>
            <rFont val="Tahoma"/>
            <family val="2"/>
          </rPr>
          <t>Nguyen:</t>
        </r>
        <r>
          <rPr>
            <sz val="9"/>
            <color indexed="81"/>
            <rFont val="Tahoma"/>
            <family val="2"/>
          </rPr>
          <t xml:space="preserve">
NQ 813/NQ-UBTVQH14 ngày 21/11/2019</t>
        </r>
      </text>
    </comment>
    <comment ref="B45" authorId="0" shapeId="0">
      <text>
        <r>
          <rPr>
            <b/>
            <sz val="9"/>
            <color indexed="81"/>
            <rFont val="Tahoma"/>
            <family val="2"/>
          </rPr>
          <t>Nguyen:</t>
        </r>
        <r>
          <rPr>
            <sz val="9"/>
            <color indexed="81"/>
            <rFont val="Tahoma"/>
            <family val="2"/>
          </rPr>
          <t xml:space="preserve">
NQ 813/NQ-UBTVQH14 ngày 21/11/2019</t>
        </r>
      </text>
    </comment>
    <comment ref="B48" authorId="1" shapeId="0">
      <text>
        <r>
          <rPr>
            <b/>
            <sz val="9"/>
            <color indexed="81"/>
            <rFont val="Tahoma"/>
            <family val="2"/>
          </rPr>
          <t>Dell:</t>
        </r>
        <r>
          <rPr>
            <sz val="9"/>
            <color indexed="81"/>
            <rFont val="Tahoma"/>
            <family val="2"/>
          </rPr>
          <t xml:space="preserve">
NQ số 1191/NQ-UBTVQH15 ngày 28/9/2024</t>
        </r>
      </text>
    </comment>
    <comment ref="B50" authorId="1" shapeId="0">
      <text>
        <r>
          <rPr>
            <b/>
            <sz val="9"/>
            <color indexed="81"/>
            <rFont val="Tahoma"/>
            <family val="2"/>
          </rPr>
          <t>Dell:</t>
        </r>
        <r>
          <rPr>
            <sz val="9"/>
            <color indexed="81"/>
            <rFont val="Tahoma"/>
            <family val="2"/>
          </rPr>
          <t xml:space="preserve">
NQ số 1191/NQ-UBTVQH15 ngày 28/9/2024</t>
        </r>
      </text>
    </comment>
    <comment ref="B55" authorId="0" shapeId="0">
      <text>
        <r>
          <rPr>
            <b/>
            <sz val="9"/>
            <color indexed="81"/>
            <rFont val="Tahoma"/>
            <family val="2"/>
          </rPr>
          <t>Nguyen:</t>
        </r>
        <r>
          <rPr>
            <sz val="9"/>
            <color indexed="81"/>
            <rFont val="Tahoma"/>
            <family val="2"/>
          </rPr>
          <t xml:space="preserve">
NQ 813/NQ-UBTVQH14 ngày 21/11/2019</t>
        </r>
      </text>
    </comment>
    <comment ref="B56" authorId="0" shapeId="0">
      <text>
        <r>
          <rPr>
            <b/>
            <sz val="9"/>
            <color indexed="81"/>
            <rFont val="Tahoma"/>
            <family val="2"/>
          </rPr>
          <t>Nguyen:</t>
        </r>
        <r>
          <rPr>
            <sz val="9"/>
            <color indexed="81"/>
            <rFont val="Tahoma"/>
            <family val="2"/>
          </rPr>
          <t xml:space="preserve">
NQ 813/NQ-UBTVQH14 ngày 21/11/2019</t>
        </r>
      </text>
    </comment>
    <comment ref="B68" authorId="1" shapeId="0">
      <text>
        <r>
          <rPr>
            <b/>
            <sz val="9"/>
            <color indexed="81"/>
            <rFont val="Tahoma"/>
            <family val="2"/>
          </rPr>
          <t>Dell:</t>
        </r>
        <r>
          <rPr>
            <sz val="9"/>
            <color indexed="81"/>
            <rFont val="Tahoma"/>
            <family val="2"/>
          </rPr>
          <t xml:space="preserve">
NQ số 1191/NQ-UBTVQH15 ngày 28/9/2024</t>
        </r>
      </text>
    </comment>
    <comment ref="B74" authorId="0" shapeId="0">
      <text>
        <r>
          <rPr>
            <b/>
            <sz val="9"/>
            <color indexed="81"/>
            <rFont val="Tahoma"/>
            <family val="2"/>
          </rPr>
          <t>Nguyen:</t>
        </r>
        <r>
          <rPr>
            <sz val="9"/>
            <color indexed="81"/>
            <rFont val="Tahoma"/>
            <family val="2"/>
          </rPr>
          <t xml:space="preserve">
NQ 813/NQ-UBTVQH14 ngày 21/11/2019</t>
        </r>
      </text>
    </comment>
    <comment ref="B75" authorId="2" shapeId="0">
      <text>
        <r>
          <rPr>
            <b/>
            <sz val="9"/>
            <color indexed="81"/>
            <rFont val="Tahoma"/>
            <family val="2"/>
          </rPr>
          <t>BNV-01:</t>
        </r>
        <r>
          <rPr>
            <sz val="9"/>
            <color indexed="81"/>
            <rFont val="Tahoma"/>
            <family val="2"/>
          </rPr>
          <t xml:space="preserve">
NQ 510/NQ-UBTVQH15 ngày 12/5/2022</t>
        </r>
      </text>
    </comment>
    <comment ref="B80" authorId="1" shapeId="0">
      <text>
        <r>
          <rPr>
            <b/>
            <sz val="9"/>
            <color indexed="81"/>
            <rFont val="Tahoma"/>
            <family val="2"/>
          </rPr>
          <t>Dell:</t>
        </r>
        <r>
          <rPr>
            <sz val="9"/>
            <color indexed="81"/>
            <rFont val="Tahoma"/>
            <family val="2"/>
          </rPr>
          <t xml:space="preserve">
NQ số 1191/NQ-UBTVQH15 ngày 28/9/2024</t>
        </r>
      </text>
    </comment>
    <comment ref="B89" authorId="1" shapeId="0">
      <text>
        <r>
          <rPr>
            <b/>
            <sz val="9"/>
            <color indexed="81"/>
            <rFont val="Tahoma"/>
            <family val="2"/>
          </rPr>
          <t>Dell:</t>
        </r>
        <r>
          <rPr>
            <sz val="9"/>
            <color indexed="81"/>
            <rFont val="Tahoma"/>
            <family val="2"/>
          </rPr>
          <t xml:space="preserve">
NQ số 1191/NQ-UBTVQH15 ngày 28/9/2024</t>
        </r>
      </text>
    </comment>
    <comment ref="B90" authorId="1" shapeId="0">
      <text>
        <r>
          <rPr>
            <b/>
            <sz val="9"/>
            <color indexed="81"/>
            <rFont val="Tahoma"/>
            <family val="2"/>
          </rPr>
          <t>Dell:</t>
        </r>
        <r>
          <rPr>
            <sz val="9"/>
            <color indexed="81"/>
            <rFont val="Tahoma"/>
            <family val="2"/>
          </rPr>
          <t xml:space="preserve">
NQ số 1191/NQ-UBTVQH15 ngày 28/9/2024</t>
        </r>
      </text>
    </comment>
    <comment ref="B91" authorId="1" shapeId="0">
      <text>
        <r>
          <rPr>
            <b/>
            <sz val="9"/>
            <color indexed="81"/>
            <rFont val="Tahoma"/>
            <family val="2"/>
          </rPr>
          <t>Dell:</t>
        </r>
        <r>
          <rPr>
            <sz val="9"/>
            <color indexed="81"/>
            <rFont val="Tahoma"/>
            <family val="2"/>
          </rPr>
          <t xml:space="preserve">
NQ số 1191/NQ-UBTVQH15 ngày 28/9/2024</t>
        </r>
      </text>
    </comment>
    <comment ref="B93" authorId="0" shapeId="0">
      <text>
        <r>
          <rPr>
            <b/>
            <sz val="9"/>
            <color indexed="81"/>
            <rFont val="Tahoma"/>
            <family val="2"/>
          </rPr>
          <t>Nguyen:</t>
        </r>
        <r>
          <rPr>
            <sz val="9"/>
            <color indexed="81"/>
            <rFont val="Tahoma"/>
            <family val="2"/>
          </rPr>
          <t xml:space="preserve">
NQ 813.NQ-UBTVQH14 ngày 21/11/2019NQ số 938/NQ-UBTVQH15 ngày 13/12/2023</t>
        </r>
      </text>
    </comment>
    <comment ref="B94" authorId="0" shapeId="0">
      <text>
        <r>
          <rPr>
            <b/>
            <sz val="9"/>
            <color indexed="81"/>
            <rFont val="Tahoma"/>
            <family val="2"/>
          </rPr>
          <t>Nguyen:</t>
        </r>
        <r>
          <rPr>
            <sz val="9"/>
            <color indexed="81"/>
            <rFont val="Tahoma"/>
            <family val="2"/>
          </rPr>
          <t xml:space="preserve">
NQ 813.NQ-UBTVQH14 ngày 21/11/2019</t>
        </r>
      </text>
    </comment>
    <comment ref="B97" authorId="0" shapeId="0">
      <text>
        <r>
          <rPr>
            <b/>
            <sz val="9"/>
            <color indexed="81"/>
            <rFont val="Tahoma"/>
            <family val="2"/>
          </rPr>
          <t>Nguyen:</t>
        </r>
        <r>
          <rPr>
            <sz val="9"/>
            <color indexed="81"/>
            <rFont val="Tahoma"/>
            <family val="2"/>
          </rPr>
          <t xml:space="preserve">
NQ 813/NQ-UBTVQH14 ngày 21/11/2019</t>
        </r>
      </text>
    </comment>
    <comment ref="B108" authorId="1" shapeId="0">
      <text>
        <r>
          <rPr>
            <b/>
            <sz val="9"/>
            <color indexed="81"/>
            <rFont val="Tahoma"/>
            <family val="2"/>
          </rPr>
          <t>Dell:</t>
        </r>
        <r>
          <rPr>
            <sz val="9"/>
            <color indexed="81"/>
            <rFont val="Tahoma"/>
            <family val="2"/>
          </rPr>
          <t xml:space="preserve">
NQ số 1191/NQ-UBTVQH15 ngày 28/9/2024</t>
        </r>
      </text>
    </comment>
    <comment ref="B109" authorId="1" shapeId="0">
      <text>
        <r>
          <rPr>
            <b/>
            <sz val="9"/>
            <color indexed="81"/>
            <rFont val="Tahoma"/>
            <family val="2"/>
          </rPr>
          <t>Dell:</t>
        </r>
        <r>
          <rPr>
            <sz val="9"/>
            <color indexed="81"/>
            <rFont val="Tahoma"/>
            <family val="2"/>
          </rPr>
          <t xml:space="preserve">
NQ số 1191/NQ-UBTVQH15 ngày 28/9/2024</t>
        </r>
      </text>
    </comment>
    <comment ref="B110" authorId="1" shapeId="0">
      <text>
        <r>
          <rPr>
            <b/>
            <sz val="9"/>
            <color indexed="81"/>
            <rFont val="Tahoma"/>
            <family val="2"/>
          </rPr>
          <t>Dell:</t>
        </r>
        <r>
          <rPr>
            <sz val="9"/>
            <color indexed="81"/>
            <rFont val="Tahoma"/>
            <family val="2"/>
          </rPr>
          <t xml:space="preserve">
NQ số 1191/NQ-UBTVQH15 ngày 28/9/2024</t>
        </r>
      </text>
    </comment>
    <comment ref="B113" authorId="1" shapeId="0">
      <text>
        <r>
          <rPr>
            <b/>
            <sz val="9"/>
            <color indexed="81"/>
            <rFont val="Tahoma"/>
            <family val="2"/>
          </rPr>
          <t>Dell:</t>
        </r>
        <r>
          <rPr>
            <sz val="9"/>
            <color indexed="81"/>
            <rFont val="Tahoma"/>
            <family val="2"/>
          </rPr>
          <t xml:space="preserve">
NQ số 1191/NQ-UBTVQH15 ngày 28/9/2024</t>
        </r>
      </text>
    </comment>
  </commentList>
</comments>
</file>

<file path=xl/sharedStrings.xml><?xml version="1.0" encoding="utf-8"?>
<sst xmlns="http://schemas.openxmlformats.org/spreadsheetml/2006/main" count="3074" uniqueCount="862">
  <si>
    <t>Khu vực miền núi, vùng cao</t>
  </si>
  <si>
    <t>Khu vực hải đảo</t>
  </si>
  <si>
    <t>Yếu tố đặc thù khác (nếu có)</t>
  </si>
  <si>
    <t>Quy mô dân số</t>
  </si>
  <si>
    <t>Tỷ lệ (%)</t>
  </si>
  <si>
    <t xml:space="preserve">Tỷ lệ (%) </t>
  </si>
  <si>
    <t>I</t>
  </si>
  <si>
    <t>II</t>
  </si>
  <si>
    <t>III</t>
  </si>
  <si>
    <t>Tên ĐVHC 
cấp huyện</t>
  </si>
  <si>
    <t>Stt</t>
  </si>
  <si>
    <t>Diện tích 
tự nhiên</t>
  </si>
  <si>
    <t>THỐNG KÊ HIỆN TRẠNG CÁC ĐVHC CẤP XÃ</t>
  </si>
  <si>
    <t>Quy mô dân số
(người)</t>
  </si>
  <si>
    <r>
      <t>Diện tích
(km</t>
    </r>
    <r>
      <rPr>
        <b/>
        <vertAlign val="superscript"/>
        <sz val="13"/>
        <color theme="1"/>
        <rFont val="Times New Roman"/>
        <family val="1"/>
      </rPr>
      <t>2</t>
    </r>
    <r>
      <rPr>
        <b/>
        <sz val="13"/>
        <color theme="1"/>
        <rFont val="Times New Roman"/>
        <family val="1"/>
      </rPr>
      <t>)</t>
    </r>
  </si>
  <si>
    <r>
      <t xml:space="preserve">Ghi chú: 
</t>
    </r>
    <r>
      <rPr>
        <sz val="13"/>
        <color theme="1"/>
        <rFont val="Times New Roman"/>
        <family val="1"/>
      </rPr>
      <t>- Số liệu tính đến 31/12/2022;
- Diện tích tự nhiên theo kết quả thống kê diện tích đất đai năm 2022 của tỉnh Bạc Liêu;
- Quy mô dân số bao gồm dân số thường trú và dân số tạm trú quy đổi do Công an tỉnh Bạc Liêu cung cấp.</t>
    </r>
  </si>
  <si>
    <t>(Kèm theo Đề án sắp xếp ĐVHC cấp xã)</t>
  </si>
  <si>
    <t>TỈNH (THÀNH PHỐ):….</t>
  </si>
  <si>
    <t>Phụ lục 2.1</t>
  </si>
  <si>
    <t xml:space="preserve">Thành phố Thái Nguyên </t>
  </si>
  <si>
    <t xml:space="preserve"> Phường Cam Giá</t>
  </si>
  <si>
    <t xml:space="preserve"> Phường Chùa Hang</t>
  </si>
  <si>
    <t xml:space="preserve"> Phường Đồng Bẩm</t>
  </si>
  <si>
    <t xml:space="preserve"> Phường Đồng Quang</t>
  </si>
  <si>
    <t xml:space="preserve"> Phường Gia Sàng</t>
  </si>
  <si>
    <t xml:space="preserve"> Phường Hoàng Văn Thụ</t>
  </si>
  <si>
    <t xml:space="preserve"> Phường Hương Sơn</t>
  </si>
  <si>
    <t xml:space="preserve"> Phường Phan Đình Phùng</t>
  </si>
  <si>
    <t xml:space="preserve"> Phường Phú Xá</t>
  </si>
  <si>
    <t xml:space="preserve"> Phường Quán Triều</t>
  </si>
  <si>
    <t xml:space="preserve"> Phường Quang Trung</t>
  </si>
  <si>
    <t xml:space="preserve"> Phường Quang Vinh</t>
  </si>
  <si>
    <t xml:space="preserve"> Phường Tân Lập</t>
  </si>
  <si>
    <t xml:space="preserve"> Phường Tân Long</t>
  </si>
  <si>
    <t xml:space="preserve"> Phường Tân Thành</t>
  </si>
  <si>
    <t xml:space="preserve"> Phường Tân Thịnh</t>
  </si>
  <si>
    <t xml:space="preserve"> Phường Thịnh Đán</t>
  </si>
  <si>
    <t xml:space="preserve"> Phường Tích Lương</t>
  </si>
  <si>
    <t xml:space="preserve"> Phường Trung Thành</t>
  </si>
  <si>
    <t xml:space="preserve"> Phường Trưng Vương</t>
  </si>
  <si>
    <t xml:space="preserve"> Phường Túc Duyên</t>
  </si>
  <si>
    <t xml:space="preserve"> Xã Cao Ngạn</t>
  </si>
  <si>
    <t xml:space="preserve"> Xã Đồng Liên</t>
  </si>
  <si>
    <t xml:space="preserve"> Xã Huống Thượng</t>
  </si>
  <si>
    <t xml:space="preserve"> Xã Linh Sơn</t>
  </si>
  <si>
    <t xml:space="preserve"> Xã Phúc Hà</t>
  </si>
  <si>
    <t xml:space="preserve"> Xã Phúc Trìu</t>
  </si>
  <si>
    <t xml:space="preserve"> Xã Phúc Xuân</t>
  </si>
  <si>
    <t xml:space="preserve"> Xã Quyết Thắng</t>
  </si>
  <si>
    <t xml:space="preserve"> Xã Sơn Cẩm</t>
  </si>
  <si>
    <t xml:space="preserve"> Xã Tân Cương</t>
  </si>
  <si>
    <t xml:space="preserve"> Xã Thịnh Đức</t>
  </si>
  <si>
    <t>Thành phố Sông Công</t>
  </si>
  <si>
    <t xml:space="preserve"> Phường Bách Quang</t>
  </si>
  <si>
    <t xml:space="preserve"> Phường Cải Đan</t>
  </si>
  <si>
    <t xml:space="preserve"> Phường Lương Châu Sơn</t>
  </si>
  <si>
    <t xml:space="preserve"> Phường Lương Sơn</t>
  </si>
  <si>
    <t xml:space="preserve"> Phường Mỏ Chè</t>
  </si>
  <si>
    <t xml:space="preserve"> Phường Phố Cò</t>
  </si>
  <si>
    <t xml:space="preserve"> Phường Thắng Lợi</t>
  </si>
  <si>
    <t xml:space="preserve"> Xã Bá Xuyên</t>
  </si>
  <si>
    <t xml:space="preserve"> Xã Bình Sơn</t>
  </si>
  <si>
    <t xml:space="preserve"> Xã Tân Quang</t>
  </si>
  <si>
    <t xml:space="preserve">Thành phố Phổ Yên </t>
  </si>
  <si>
    <t xml:space="preserve"> Phường Ba Hàng</t>
  </si>
  <si>
    <t xml:space="preserve"> Phường Bắc Sơn</t>
  </si>
  <si>
    <t xml:space="preserve"> Phường Bãi Bông</t>
  </si>
  <si>
    <t xml:space="preserve"> Phường Đồng Tiến</t>
  </si>
  <si>
    <t xml:space="preserve"> Phường Đắc Sơn</t>
  </si>
  <si>
    <t xml:space="preserve"> Phường Đông Cao</t>
  </si>
  <si>
    <t xml:space="preserve"> Phường Hồng Tiến</t>
  </si>
  <si>
    <t xml:space="preserve"> Xã Minh Đức</t>
  </si>
  <si>
    <t xml:space="preserve"> Phường Nam Tiến</t>
  </si>
  <si>
    <t xml:space="preserve"> Xã Phúc Tân</t>
  </si>
  <si>
    <t xml:space="preserve"> Xã Phúc Thuận</t>
  </si>
  <si>
    <t xml:space="preserve"> Phường Tân Hương</t>
  </si>
  <si>
    <t xml:space="preserve"> Phường Tân Phú</t>
  </si>
  <si>
    <t xml:space="preserve"> Xã Thành Công</t>
  </si>
  <si>
    <t xml:space="preserve"> Phường Thuận Thành</t>
  </si>
  <si>
    <t xml:space="preserve"> Phường Tiên Phong</t>
  </si>
  <si>
    <t xml:space="preserve"> Xã Vạn Phái</t>
  </si>
  <si>
    <t>IV</t>
  </si>
  <si>
    <t>Huyện Định Hóa</t>
  </si>
  <si>
    <t xml:space="preserve"> Thị trấn Chợ Chu</t>
  </si>
  <si>
    <t xml:space="preserve"> Xã Bảo Linh</t>
  </si>
  <si>
    <t xml:space="preserve"> Xã Bình Thành</t>
  </si>
  <si>
    <t xml:space="preserve"> Xã Bình Yên</t>
  </si>
  <si>
    <t xml:space="preserve"> Xã Bộc Nhiêu</t>
  </si>
  <si>
    <t xml:space="preserve"> Xã Điềm Mặc</t>
  </si>
  <si>
    <t xml:space="preserve"> Xã Định Biên</t>
  </si>
  <si>
    <t xml:space="preserve"> Xã Đồng Thịnh</t>
  </si>
  <si>
    <t xml:space="preserve"> Xã Kim Phượng</t>
  </si>
  <si>
    <t xml:space="preserve"> Xã Lam Vỹ</t>
  </si>
  <si>
    <t xml:space="preserve"> Xã Linh Thông</t>
  </si>
  <si>
    <t xml:space="preserve"> Xã Phú Đình</t>
  </si>
  <si>
    <t xml:space="preserve"> Xã Phú Tiến</t>
  </si>
  <si>
    <t xml:space="preserve"> Xã Phúc Chu</t>
  </si>
  <si>
    <t xml:space="preserve"> Xã Phượng Tiến</t>
  </si>
  <si>
    <t xml:space="preserve"> Xã Quy Kỳ</t>
  </si>
  <si>
    <t xml:space="preserve"> Xã Sơn Phú</t>
  </si>
  <si>
    <t xml:space="preserve"> Xã Tân Dương</t>
  </si>
  <si>
    <t xml:space="preserve"> Xã Tân Thịnh</t>
  </si>
  <si>
    <t xml:space="preserve"> Xã Thanh Định</t>
  </si>
  <si>
    <t xml:space="preserve"> Xã Trung Hội</t>
  </si>
  <si>
    <t xml:space="preserve"> Xã Trung Lương</t>
  </si>
  <si>
    <t>V</t>
  </si>
  <si>
    <t xml:space="preserve">Huyện Phú Lương </t>
  </si>
  <si>
    <t xml:space="preserve"> Thị trấn Đu</t>
  </si>
  <si>
    <t xml:space="preserve"> Thị trấn Giang Tiên</t>
  </si>
  <si>
    <t xml:space="preserve"> Xã Cổ Lũng</t>
  </si>
  <si>
    <t xml:space="preserve"> Xã Động Đạt</t>
  </si>
  <si>
    <t xml:space="preserve"> Xã Hợp Thành</t>
  </si>
  <si>
    <t xml:space="preserve"> Xã Ôn Lương</t>
  </si>
  <si>
    <t xml:space="preserve"> Xã Phú Đô</t>
  </si>
  <si>
    <t xml:space="preserve"> Xã Phủ Lý</t>
  </si>
  <si>
    <t xml:space="preserve"> Xã Tức Tranh</t>
  </si>
  <si>
    <t xml:space="preserve"> Xã Vô Tranh</t>
  </si>
  <si>
    <t xml:space="preserve"> Xã Yên Đổ</t>
  </si>
  <si>
    <t xml:space="preserve"> Xã Yên Lạc</t>
  </si>
  <si>
    <t xml:space="preserve"> Xã Yên Ninh</t>
  </si>
  <si>
    <t xml:space="preserve"> Xã Yên Trạch</t>
  </si>
  <si>
    <t>VII</t>
  </si>
  <si>
    <t xml:space="preserve">Huyện Đồng Hỷ </t>
  </si>
  <si>
    <t xml:space="preserve"> Thị trấn Sông Cầu</t>
  </si>
  <si>
    <t xml:space="preserve"> Thị trấn Trại Cau</t>
  </si>
  <si>
    <t xml:space="preserve"> Xã Cây Thị</t>
  </si>
  <si>
    <t xml:space="preserve"> Xã Hòa Bình</t>
  </si>
  <si>
    <t xml:space="preserve"> Thị trấn Hóa Thượng</t>
  </si>
  <si>
    <t xml:space="preserve"> Xã Hóa Trung</t>
  </si>
  <si>
    <t xml:space="preserve"> Xã Hợp Tiến</t>
  </si>
  <si>
    <t xml:space="preserve"> Xã Khe Mo</t>
  </si>
  <si>
    <t xml:space="preserve"> Xã Minh Lập</t>
  </si>
  <si>
    <t xml:space="preserve"> Xã Nam Hòa</t>
  </si>
  <si>
    <t xml:space="preserve"> Xã Quang Sơn</t>
  </si>
  <si>
    <t xml:space="preserve"> Xã Tân Long</t>
  </si>
  <si>
    <t xml:space="preserve"> Xã Văn Hán</t>
  </si>
  <si>
    <t xml:space="preserve"> Xã Văn Lăng</t>
  </si>
  <si>
    <t>VIII</t>
  </si>
  <si>
    <t>VI</t>
  </si>
  <si>
    <t xml:space="preserve">Huyện Võ Nhai </t>
  </si>
  <si>
    <t xml:space="preserve"> Thị trấn Đình Cả</t>
  </si>
  <si>
    <t xml:space="preserve"> Xã Bình Long</t>
  </si>
  <si>
    <t xml:space="preserve"> Xã Cúc Đường</t>
  </si>
  <si>
    <t xml:space="preserve"> Xã Dân Tiến</t>
  </si>
  <si>
    <t xml:space="preserve"> Xã La Hiên</t>
  </si>
  <si>
    <t xml:space="preserve"> Xã Lâu Thượng</t>
  </si>
  <si>
    <t xml:space="preserve"> Xã Liên Minh</t>
  </si>
  <si>
    <t xml:space="preserve"> Xã Nghinh Tường</t>
  </si>
  <si>
    <t xml:space="preserve"> Xã Phú Thượng</t>
  </si>
  <si>
    <t xml:space="preserve"> Xã Phương Giao</t>
  </si>
  <si>
    <t xml:space="preserve"> Xã Sảng Mộc</t>
  </si>
  <si>
    <t xml:space="preserve"> Xã Thần Xa</t>
  </si>
  <si>
    <t xml:space="preserve"> Xã Thượng Nung</t>
  </si>
  <si>
    <t xml:space="preserve"> Xã Tràng Xá</t>
  </si>
  <si>
    <t xml:space="preserve"> Xã Vũ Chấn</t>
  </si>
  <si>
    <t xml:space="preserve">Huyện Đại Từ </t>
  </si>
  <si>
    <t xml:space="preserve"> Thị trấn Hùng Sơn</t>
  </si>
  <si>
    <t xml:space="preserve"> Thị trấn Quân Chu</t>
  </si>
  <si>
    <t xml:space="preserve"> Xã An Khánh</t>
  </si>
  <si>
    <t xml:space="preserve"> Xã Bản Ngoại</t>
  </si>
  <si>
    <t xml:space="preserve"> Xã Bình Thuận</t>
  </si>
  <si>
    <t xml:space="preserve"> Xã Cát Nê</t>
  </si>
  <si>
    <t xml:space="preserve"> Xã Cù Vân</t>
  </si>
  <si>
    <t xml:space="preserve"> Xã Đức Lương</t>
  </si>
  <si>
    <t xml:space="preserve"> Xã Hà Thượng</t>
  </si>
  <si>
    <t xml:space="preserve"> Xã Hoàng Nông</t>
  </si>
  <si>
    <t xml:space="preserve"> Xã Khôi Kỳ</t>
  </si>
  <si>
    <t xml:space="preserve"> Xã Ký Phú</t>
  </si>
  <si>
    <t xml:space="preserve"> Xã La Bằng</t>
  </si>
  <si>
    <t xml:space="preserve"> Xã Lục Ba</t>
  </si>
  <si>
    <t xml:space="preserve"> Xã Minh Tiến</t>
  </si>
  <si>
    <t xml:space="preserve"> Xã Mỹ Yên</t>
  </si>
  <si>
    <t xml:space="preserve"> Xã Phú Cường</t>
  </si>
  <si>
    <t xml:space="preserve"> Xã Phú Lạc</t>
  </si>
  <si>
    <t xml:space="preserve"> Xã Phú Thịnh</t>
  </si>
  <si>
    <t xml:space="preserve"> Xã Phú Xuyên</t>
  </si>
  <si>
    <t xml:space="preserve"> Xã Phục Linh</t>
  </si>
  <si>
    <t xml:space="preserve"> Xã Phúc Lương</t>
  </si>
  <si>
    <t xml:space="preserve"> Xã Tân Linh</t>
  </si>
  <si>
    <t xml:space="preserve"> Xã Tân Thái</t>
  </si>
  <si>
    <t xml:space="preserve"> Xã Tiên Hội</t>
  </si>
  <si>
    <t xml:space="preserve"> Xã Văn Yên</t>
  </si>
  <si>
    <t xml:space="preserve"> Xã Yên Lãng</t>
  </si>
  <si>
    <t>IX</t>
  </si>
  <si>
    <t xml:space="preserve">Huyện Phú Bình </t>
  </si>
  <si>
    <t xml:space="preserve"> Thị trấn Hương Sơn</t>
  </si>
  <si>
    <t xml:space="preserve"> Xã Bàn Đạt</t>
  </si>
  <si>
    <t xml:space="preserve"> Xã Bảo Lý</t>
  </si>
  <si>
    <t xml:space="preserve"> Xã Đào Xá</t>
  </si>
  <si>
    <t xml:space="preserve"> Xã Điềm Thụy</t>
  </si>
  <si>
    <t xml:space="preserve"> Xã Dương Thành</t>
  </si>
  <si>
    <t xml:space="preserve"> Xã Hà Châu</t>
  </si>
  <si>
    <t xml:space="preserve"> Xã Kha Sơn</t>
  </si>
  <si>
    <t xml:space="preserve"> Xã Lương Phú</t>
  </si>
  <si>
    <t xml:space="preserve"> Xã Nga My</t>
  </si>
  <si>
    <t xml:space="preserve"> Xã Nhã Lộng</t>
  </si>
  <si>
    <t xml:space="preserve"> Xã Tân Đức</t>
  </si>
  <si>
    <t xml:space="preserve"> Xã Tân Hòa</t>
  </si>
  <si>
    <t xml:space="preserve"> Xã Tân Khánh</t>
  </si>
  <si>
    <t xml:space="preserve"> Xã Tân Kim</t>
  </si>
  <si>
    <t xml:space="preserve"> Xã Tân Thành</t>
  </si>
  <si>
    <t xml:space="preserve"> Xã Thanh Ninh</t>
  </si>
  <si>
    <t xml:space="preserve"> Xã Thượng Đình</t>
  </si>
  <si>
    <t xml:space="preserve"> Xã úc Kỳ</t>
  </si>
  <si>
    <t xml:space="preserve"> Xã Xuân Phương</t>
  </si>
  <si>
    <t>x</t>
  </si>
  <si>
    <t xml:space="preserve">Dân số thường trú </t>
  </si>
  <si>
    <t>Dân số tạm trú</t>
  </si>
  <si>
    <t xml:space="preserve">Yếu tố đặc thù (nếu có) </t>
  </si>
  <si>
    <t xml:space="preserve">Thuộc diện sắp xếp </t>
  </si>
  <si>
    <t>Số TT</t>
  </si>
  <si>
    <t>Diện tích tự nhiên</t>
  </si>
  <si>
    <t>Quy mô dân số 
(người)</t>
  </si>
  <si>
    <t>1.1</t>
  </si>
  <si>
    <t>1.2</t>
  </si>
  <si>
    <t>1.3</t>
  </si>
  <si>
    <t>1.4</t>
  </si>
  <si>
    <t>1.5</t>
  </si>
  <si>
    <t>1.6</t>
  </si>
  <si>
    <t>1.7</t>
  </si>
  <si>
    <t>1.8</t>
  </si>
  <si>
    <t>1.9</t>
  </si>
  <si>
    <t>2.2</t>
  </si>
  <si>
    <t>Xã Tân Thành</t>
  </si>
  <si>
    <t>Yếu tố đặc thù (nếu có)</t>
  </si>
  <si>
    <t>2.1</t>
  </si>
  <si>
    <t>Phương án</t>
  </si>
  <si>
    <t>Số ĐVHC cấp xã giảm</t>
  </si>
  <si>
    <t>Số lượng ĐVHC hiện nay</t>
  </si>
  <si>
    <t>Số lượng ĐVHC đạt tiêu chuẩn không thực hiện sắp xếp</t>
  </si>
  <si>
    <t>Số lượng ĐVHC không thực hiện sắp xếp do có yếu tố đặc thù</t>
  </si>
  <si>
    <t>Số lượng ĐVHC thực hiện sắp xếp</t>
  </si>
  <si>
    <t>Số lượng ĐVHC sau sắp xếp</t>
  </si>
  <si>
    <t>Số lượng ĐVHC sau sắp xếp không đạt tiêu chuẩn do có yếu tố đặc thù</t>
  </si>
  <si>
    <t>Số lượng ĐVHC giảm sau sắp xếp</t>
  </si>
  <si>
    <t>Số lượng theo định mức</t>
  </si>
  <si>
    <t>Số lượng hiện có</t>
  </si>
  <si>
    <t>Lộ trình</t>
  </si>
  <si>
    <t>Cán bộ</t>
  </si>
  <si>
    <t>Công chức</t>
  </si>
  <si>
    <t>Viên chức</t>
  </si>
  <si>
    <t>NHĐ không chuyên trách</t>
  </si>
  <si>
    <t>TỔNG</t>
  </si>
  <si>
    <t>PHƯƠNG ÁN SỬ DỤNG TRỤ SỞ CÔNG TẠI CÁC ĐVHC CẤP XÃ SAU SẮP XẾP</t>
  </si>
  <si>
    <t>Số lượng</t>
  </si>
  <si>
    <t>Phương án sắp xếp, xử lý</t>
  </si>
  <si>
    <t>Tiếp tục sử dụng</t>
  </si>
  <si>
    <t>Xã</t>
  </si>
  <si>
    <t>Phường</t>
  </si>
  <si>
    <t>Thị trấn</t>
  </si>
  <si>
    <t>Tên ĐVHC 
cấp xã mới</t>
  </si>
  <si>
    <t>X</t>
  </si>
  <si>
    <t>ĐVHC 
cấp xã</t>
  </si>
  <si>
    <t>Đặc khu Thổ Châu</t>
  </si>
  <si>
    <t>Xã Thổ Châu</t>
  </si>
  <si>
    <t>Đặc khu Phú Quốc</t>
  </si>
  <si>
    <t>Phường Dương Đông</t>
  </si>
  <si>
    <t>Phường An Thới</t>
  </si>
  <si>
    <t>Xã Dương Tơ</t>
  </si>
  <si>
    <t>Xã Hàm Ninh</t>
  </si>
  <si>
    <t>Xã Cửa Dương</t>
  </si>
  <si>
    <t>Xã Bãi Thơm</t>
  </si>
  <si>
    <t>Xã Gành Dầu</t>
  </si>
  <si>
    <t>Xã Cửa Cạn</t>
  </si>
  <si>
    <t>Xã An Sơn</t>
  </si>
  <si>
    <t>Xã Nam Du</t>
  </si>
  <si>
    <t>Huyện Kiên Hải</t>
  </si>
  <si>
    <t>Xã Hòn Tre</t>
  </si>
  <si>
    <t>Xã Lại Sơn</t>
  </si>
  <si>
    <t>Phường Hà Tiên</t>
  </si>
  <si>
    <t>Phường Pháo Đài</t>
  </si>
  <si>
    <t>Phường Bình San</t>
  </si>
  <si>
    <t>Phường Tô Châu</t>
  </si>
  <si>
    <t>Phường Mỹ Đức</t>
  </si>
  <si>
    <t>Phường Đông Hồ</t>
  </si>
  <si>
    <t>Thành phố Hà Tiên</t>
  </si>
  <si>
    <t>Xã Tiên Hải</t>
  </si>
  <si>
    <t>Phường Vĩnh Thông</t>
  </si>
  <si>
    <t>Xã Phi Thông</t>
  </si>
  <si>
    <t>Phường Vĩnh Quang</t>
  </si>
  <si>
    <t>Phường Vĩnh Thanh</t>
  </si>
  <si>
    <t>Phường Vĩnh Thanh Vân</t>
  </si>
  <si>
    <t>Phường Vĩnh Lạc</t>
  </si>
  <si>
    <t>Phường An Hòa</t>
  </si>
  <si>
    <t>Phường Rạch Sỏi</t>
  </si>
  <si>
    <t>Phường Vĩnh Hiệp</t>
  </si>
  <si>
    <t>Phường An Bình</t>
  </si>
  <si>
    <t>Phường Vĩnh Lợi</t>
  </si>
  <si>
    <t>Xã Tân Khánh Hòa</t>
  </si>
  <si>
    <t>Xã Vĩnh Điều</t>
  </si>
  <si>
    <t>Xã Vĩnh Phú</t>
  </si>
  <si>
    <t>Huyện Giang Thành</t>
  </si>
  <si>
    <t>Xã Thuận Yên</t>
  </si>
  <si>
    <t>Xã Phú Lợi</t>
  </si>
  <si>
    <t>Xã Phú Mỹ</t>
  </si>
  <si>
    <t>Xã Dương Hòa</t>
  </si>
  <si>
    <t>Xã Hòa Điền</t>
  </si>
  <si>
    <t>Huyện Kiên Lương</t>
  </si>
  <si>
    <t>Xã Kiên Lương</t>
  </si>
  <si>
    <t>Xã Kiên Bình</t>
  </si>
  <si>
    <t>Xã Bình An</t>
  </si>
  <si>
    <t>Xã Bình Trị</t>
  </si>
  <si>
    <t>Xã Hòn Nghệ</t>
  </si>
  <si>
    <t>Xã Sơn Hải</t>
  </si>
  <si>
    <t>Xã Bình Sơn</t>
  </si>
  <si>
    <t>Xã Bình Giang</t>
  </si>
  <si>
    <t>Xã Mỹ Hiệp Sơn</t>
  </si>
  <si>
    <t>Xã Thổ Sơn</t>
  </si>
  <si>
    <t>Xã Hòn Đất</t>
  </si>
  <si>
    <t>Thị trấn Hòn Đất</t>
  </si>
  <si>
    <t>Xã Lình Huỳnh</t>
  </si>
  <si>
    <t>Xã Sơn Kiên</t>
  </si>
  <si>
    <t>Xã Sơn Bình</t>
  </si>
  <si>
    <t>Huyện Hòn Đất</t>
  </si>
  <si>
    <t>Xã Mỹ Thuận</t>
  </si>
  <si>
    <t>Thị trấn Sóc Sơn</t>
  </si>
  <si>
    <t>Xã Nam Thái Sơn</t>
  </si>
  <si>
    <t>Xã Mỹ Thái</t>
  </si>
  <si>
    <t>Xã Mỹ Lâm</t>
  </si>
  <si>
    <t>Xã Mỹ Phước</t>
  </si>
  <si>
    <t>Xã Thạnh Lộc</t>
  </si>
  <si>
    <t>Xã Mong Thọ A</t>
  </si>
  <si>
    <t>Xã Mong Thọ</t>
  </si>
  <si>
    <t>Xã Mong Thọ B</t>
  </si>
  <si>
    <t>Xã Giục Tượng</t>
  </si>
  <si>
    <t>Xã Châu Thành</t>
  </si>
  <si>
    <t>Thị trấn Minh Lương</t>
  </si>
  <si>
    <t>Xã Minh Hòa</t>
  </si>
  <si>
    <t>Xã Vĩnh Hòa Hiệp</t>
  </si>
  <si>
    <t>Xã Vĩnh Hòa Phú</t>
  </si>
  <si>
    <t>Huyện Châu Thành</t>
  </si>
  <si>
    <t>Xã Tân Hội</t>
  </si>
  <si>
    <t>Xã Tân An</t>
  </si>
  <si>
    <t>Xã Tân Hòa</t>
  </si>
  <si>
    <t>Xã Tân Hiệp A</t>
  </si>
  <si>
    <t>Xã Tân Hiệp B</t>
  </si>
  <si>
    <t>Thị trấn Tân Hiệp</t>
  </si>
  <si>
    <t>Xã Tân Hiệp</t>
  </si>
  <si>
    <t>Xã Thạnh Đông B</t>
  </si>
  <si>
    <t>Xã Thạnh Đông</t>
  </si>
  <si>
    <t>Xã Thạnh Đông A</t>
  </si>
  <si>
    <t>Huyện Tân Hiệp</t>
  </si>
  <si>
    <t>Xã Giồng Riềng</t>
  </si>
  <si>
    <t>Thị trấn Giồng Riềng</t>
  </si>
  <si>
    <t>Xã Thạnh Hòa</t>
  </si>
  <si>
    <t>Xã Bàn Thạch</t>
  </si>
  <si>
    <t>Xã Ngọc Chúc</t>
  </si>
  <si>
    <t>Xã Ngọc Thành</t>
  </si>
  <si>
    <t>Xã Vĩnh Thạnh</t>
  </si>
  <si>
    <t>Xã Hòa An</t>
  </si>
  <si>
    <t>Xã Ngọc Thuận</t>
  </si>
  <si>
    <t>Xã Long Thạnh</t>
  </si>
  <si>
    <t>Xã Thạnh Phước</t>
  </si>
  <si>
    <t>Huyện Giồng Riềng</t>
  </si>
  <si>
    <t>Xã Thạnh Hưng</t>
  </si>
  <si>
    <t>Xã Thạnh Bình</t>
  </si>
  <si>
    <t>Xã Hòa Hưng</t>
  </si>
  <si>
    <t>Xã Hòa Lợi</t>
  </si>
  <si>
    <t>Xã Hòa Thuận</t>
  </si>
  <si>
    <t>Xã Ngọc Hòa</t>
  </si>
  <si>
    <t>Xã Bàn Tân Định</t>
  </si>
  <si>
    <t>XI</t>
  </si>
  <si>
    <t>Xã Định Hòa</t>
  </si>
  <si>
    <t>Xã Vĩnh Hòa Hưng</t>
  </si>
  <si>
    <t>Xã Gò Quao</t>
  </si>
  <si>
    <t>Thị trấn Gò Quao</t>
  </si>
  <si>
    <t>Xã Vĩnh Tuy</t>
  </si>
  <si>
    <t>Huyện Gò Quao</t>
  </si>
  <si>
    <t>XII</t>
  </si>
  <si>
    <t>Xã Tây Yên</t>
  </si>
  <si>
    <t>Xã Tây Yên A</t>
  </si>
  <si>
    <t>Xã Nam Thái</t>
  </si>
  <si>
    <t>Xã An Biên</t>
  </si>
  <si>
    <t>Xã Đông Yên</t>
  </si>
  <si>
    <t>Xã Nam Thái A</t>
  </si>
  <si>
    <t>Thị trấn Thứ Ba</t>
  </si>
  <si>
    <t>Xã Nam Yên</t>
  </si>
  <si>
    <t>Xã Hưng Yên</t>
  </si>
  <si>
    <t>Xã Đông Thái</t>
  </si>
  <si>
    <t>Huyện An Biên</t>
  </si>
  <si>
    <t>XIII</t>
  </si>
  <si>
    <t>Xã Thuận Hòa</t>
  </si>
  <si>
    <t>Huyện An Minh</t>
  </si>
  <si>
    <t>Xã Đông Hòa</t>
  </si>
  <si>
    <t>Xã Tân Thạnh</t>
  </si>
  <si>
    <t>Xã Đông Hưng A</t>
  </si>
  <si>
    <t>Xã Đông Hưng</t>
  </si>
  <si>
    <t>Xã Đông Thạnh</t>
  </si>
  <si>
    <t>Xã An Minh</t>
  </si>
  <si>
    <t>Thị trấn Thứ Mười Một</t>
  </si>
  <si>
    <t>Xã Đông Hưng B</t>
  </si>
  <si>
    <t>Xã Vân Khánh</t>
  </si>
  <si>
    <t>Xã Vân Khánh Đông</t>
  </si>
  <si>
    <t>Xã Vân Khánh Tây</t>
  </si>
  <si>
    <t>XIV</t>
  </si>
  <si>
    <t>Xã Vĩnh Hòa</t>
  </si>
  <si>
    <t>Xã Hòa Chánh</t>
  </si>
  <si>
    <t>Xã Thạnh Yên</t>
  </si>
  <si>
    <t>Xã Thạnh Yên A</t>
  </si>
  <si>
    <t>Xã An Minh Bắc</t>
  </si>
  <si>
    <t>Xã Minh Thuận</t>
  </si>
  <si>
    <t>Huyện U Minh Thượng</t>
  </si>
  <si>
    <t>XV</t>
  </si>
  <si>
    <t>Xã Vĩnh Bình Bắc</t>
  </si>
  <si>
    <t>Xã Vĩnh Bình Nam</t>
  </si>
  <si>
    <t>Xã Bình Minh</t>
  </si>
  <si>
    <t>Xã Vĩnh Thuận</t>
  </si>
  <si>
    <t>Xã Tân Thuận</t>
  </si>
  <si>
    <t>Thị trấn Vĩnh Thuận</t>
  </si>
  <si>
    <t>Xã Vĩnh Phong</t>
  </si>
  <si>
    <t>Xã Phong Đông</t>
  </si>
  <si>
    <t>Huyện Vĩnh Thuận</t>
  </si>
  <si>
    <t>Xã Thạnh Trị</t>
  </si>
  <si>
    <t>TỈNH KIÊN GIANG</t>
  </si>
  <si>
    <t xml:space="preserve">Thành phố Phú  Quốc </t>
  </si>
  <si>
    <t xml:space="preserve">Thành phố Hà Tiên </t>
  </si>
  <si>
    <t xml:space="preserve">Huyện Kiên Lương </t>
  </si>
  <si>
    <t>Thị trấn Kiến Lương</t>
  </si>
  <si>
    <t xml:space="preserve">Huyện Hòn Đất </t>
  </si>
  <si>
    <t xml:space="preserve">Thành phố Rạch Giá </t>
  </si>
  <si>
    <t xml:space="preserve">Huyện Châu Thành </t>
  </si>
  <si>
    <t xml:space="preserve">Huyện An Biên </t>
  </si>
  <si>
    <t xml:space="preserve">Huyện An Minh </t>
  </si>
  <si>
    <t xml:space="preserve">Huyện Giang Thành </t>
  </si>
  <si>
    <t xml:space="preserve">Huyện Tân Hiệp </t>
  </si>
  <si>
    <t xml:space="preserve">Xã Thạnh Đông </t>
  </si>
  <si>
    <t xml:space="preserve">Huyện Giồng Riềng </t>
  </si>
  <si>
    <t>Xã Thới Quản</t>
  </si>
  <si>
    <t>Xã Định Hòa</t>
  </si>
  <si>
    <t>Xã Vĩnh Hòa Hưng Nam</t>
  </si>
  <si>
    <t>Xã Vĩnh Hòa Hưng Bắc</t>
  </si>
  <si>
    <t>Xã Vĩnh Phước A</t>
  </si>
  <si>
    <t>Xã Vĩnh Tuy</t>
  </si>
  <si>
    <t>Xã Thủy Liễu</t>
  </si>
  <si>
    <t>Xã Định An</t>
  </si>
  <si>
    <t>Xã Vĩnh Phước B</t>
  </si>
  <si>
    <t>Xã Vĩnh Thắng</t>
  </si>
  <si>
    <t xml:space="preserve">Huyện Vĩnh Thuận </t>
  </si>
  <si>
    <t xml:space="preserve">Huyện U Minh Thượng </t>
  </si>
  <si>
    <t xml:space="preserve">Xã Tiên Hải </t>
  </si>
  <si>
    <t xml:space="preserve">Xã Hòn Nghệ </t>
  </si>
  <si>
    <t xml:space="preserve">Xã Sơn Hải </t>
  </si>
  <si>
    <t xml:space="preserve">Xã Bình Sơn </t>
  </si>
  <si>
    <t xml:space="preserve">Xã Bình Giang </t>
  </si>
  <si>
    <t>Các xã</t>
  </si>
  <si>
    <t>Các phường</t>
  </si>
  <si>
    <t>Thuộc diện sắp xếp</t>
  </si>
  <si>
    <t>2.3</t>
  </si>
  <si>
    <t>2.4</t>
  </si>
  <si>
    <t>2.5</t>
  </si>
  <si>
    <t>2.6</t>
  </si>
  <si>
    <t>2.7</t>
  </si>
  <si>
    <t>2.8</t>
  </si>
  <si>
    <t>2.9</t>
  </si>
  <si>
    <t>2.10</t>
  </si>
  <si>
    <t>Các thị trấn</t>
  </si>
  <si>
    <t>1.10</t>
  </si>
  <si>
    <t>1.11</t>
  </si>
  <si>
    <t>1.12</t>
  </si>
  <si>
    <t>1.13</t>
  </si>
  <si>
    <t>1.14</t>
  </si>
  <si>
    <t>1.15</t>
  </si>
  <si>
    <t>1.16</t>
  </si>
  <si>
    <t>1.17</t>
  </si>
  <si>
    <t>1.18</t>
  </si>
  <si>
    <t xml:space="preserve">Khu vực hải đảo  </t>
  </si>
  <si>
    <t>Xã Giang Thành</t>
  </si>
  <si>
    <t>Thành phố Rạch Giá</t>
  </si>
  <si>
    <t>Thành phố Phú Quốc</t>
  </si>
  <si>
    <t>Đặc khu</t>
  </si>
  <si>
    <t>Tổng</t>
  </si>
  <si>
    <t>Số 
TT</t>
  </si>
  <si>
    <t>Xã Vĩnh Bình</t>
  </si>
  <si>
    <t>Xã U Minh Thượng</t>
  </si>
  <si>
    <t>Đặc khu Kiên Hải</t>
  </si>
  <si>
    <t>Phường Rạch Giá</t>
  </si>
  <si>
    <t>Số lượng thực hiện sắp xếp, tinh giản theo quy định hiện hành (Nghị định 178, Nghị định 67, Nghị định 29,… và các chính sách của địa phương)</t>
  </si>
  <si>
    <t>CẤP XÃ</t>
  </si>
  <si>
    <t>CẤP HUYỆN</t>
  </si>
  <si>
    <t>Số lượng cán bộ, công chức, viên chức cấp huyện bố trí về cấp xã</t>
  </si>
  <si>
    <t>Tên ĐVHC cấp xã</t>
  </si>
  <si>
    <t xml:space="preserve">Đặc khu Thổ Châu </t>
  </si>
  <si>
    <t xml:space="preserve">Đặc khu Phú Quốc </t>
  </si>
  <si>
    <t xml:space="preserve">Phường Hà Tiên </t>
  </si>
  <si>
    <t xml:space="preserve">Phường Rạch Giá </t>
  </si>
  <si>
    <t xml:space="preserve">Xã Giang Thành </t>
  </si>
  <si>
    <t xml:space="preserve">Xã Hòa Điền </t>
  </si>
  <si>
    <t>Thị trấn Kiên Lương</t>
  </si>
  <si>
    <t xml:space="preserve">Xã Kiên Lương </t>
  </si>
  <si>
    <t xml:space="preserve">Xã Hòn Đất </t>
  </si>
  <si>
    <t xml:space="preserve">Xã Mỹ Thuận </t>
  </si>
  <si>
    <t xml:space="preserve">Xã Sơn Kiên </t>
  </si>
  <si>
    <t xml:space="preserve">Xã Thạnh Lộc </t>
  </si>
  <si>
    <t xml:space="preserve">Xã Châu Thành </t>
  </si>
  <si>
    <t xml:space="preserve">Xã Bình An </t>
  </si>
  <si>
    <t xml:space="preserve">Xã Tân Hiệp </t>
  </si>
  <si>
    <t xml:space="preserve">Xã Giồng Riềng </t>
  </si>
  <si>
    <t xml:space="preserve">Xã Gò Quao </t>
  </si>
  <si>
    <t xml:space="preserve">Xã An Biên </t>
  </si>
  <si>
    <t xml:space="preserve">Xã Tân Thạnh </t>
  </si>
  <si>
    <t xml:space="preserve">Xã Đông Hưng </t>
  </si>
  <si>
    <t xml:space="preserve">Xã An Minh </t>
  </si>
  <si>
    <t xml:space="preserve">Xã Vân Khánh </t>
  </si>
  <si>
    <t xml:space="preserve">Xã U Minh Thượng </t>
  </si>
  <si>
    <t xml:space="preserve">Xã Vĩnh Bình </t>
  </si>
  <si>
    <r>
      <t>Diện tích
(km</t>
    </r>
    <r>
      <rPr>
        <b/>
        <vertAlign val="superscript"/>
        <sz val="13"/>
        <rFont val="Times New Roman"/>
        <family val="1"/>
      </rPr>
      <t>2</t>
    </r>
    <r>
      <rPr>
        <b/>
        <sz val="13"/>
        <rFont val="Times New Roman"/>
        <family val="1"/>
      </rPr>
      <t>)</t>
    </r>
  </si>
  <si>
    <t>Thành lập xã Vĩnh Bình trên cơ sở nhập toàn bộ diện tích tự nhiên là 84,12 km2, quy mô dân số là 21.986 người của xã Vĩnh Bình Bắc; toàn bộ diện tích tự nhiên là 45,65 km2, quy mô dân số là 13.562 người của xã Vĩnh Bình Nam và toàn bộ diện tích tự nhiên là 29,92 km2, quy mô dân số là 8.027 người của xã Bình Minh</t>
  </si>
  <si>
    <t>Thành lập xã Vĩnh Thuận trên cơ sở nhập toàn bộ diện tích tự nhiên là 51,60 km2, quy mô dân số là 16.678 người của xã Vĩnh Thuận và toàn bộ diện tích tự nhiên là 43,86 km2, quy mô dân số là 13.833 người của xã Tân Thuận</t>
  </si>
  <si>
    <t>Thành lập xã Vĩnh Phong trên cơ sở nhập toàn bộ diện tích tự nhiên là 87,39 km2, quy mô dân số là 18.805 người của xã Vĩnh Phong; toàn bộ diện tích tự nhiên là 30,17 km2, quy mô dân số là 7.362 người của xã Phong Đông và toàn bộ diện tích tự nhiên là 21,74 km2, quy mô dân số là 17.090 người của thị trấn Vĩnh Thuận</t>
  </si>
  <si>
    <t>Thành lập xã Vĩnh Hòa trên cơ sở nhập toàn bộ diện tích tự nhiên là 33,04 km2, quy mô dân số là 11.085 người của xã Thạnh Yên A; toàn bộ diện tích tự nhiên là 44,96 km2, quy mô dân số là 15.855 người của xã Hòa Chánh; toàn bộ diện tích tự nhiên là 29,92 km2, quy mô dân số là 10.031 người của xã Vĩnh Hòa và toàn bộ diện tích tự nhiên là 38,31 km2, quy mô dân số là 14.680 người của xã Thạnh Yên</t>
  </si>
  <si>
    <t>Thành lập xã U Minh Thượng trên cơ sở nhập toàn bộ diện tích tự nhiên là 133,76 km2, quy mô dân số là 16.727 người của xã An Minh Bắc và toàn bộ diện tích tự nhiên là 152,71 km2, quy mô dân số là 29.519 người của xã Minh Thuận</t>
  </si>
  <si>
    <t>Thành lập xã Đông Hòa trên cơ sở nhập toàn bộ diện tích tự nhiên là 98,36 km2, quy mô dân số là 29.456 người của xã Đông Hòa và toàn bộ diện tích tự nhiên là 53,52 km2, quy mô dân số là 15.826 người của xã Đông Thạnh</t>
  </si>
  <si>
    <t>Thành lập xã Tân Thạnh trên cơ sở nhập toàn bộ diện tích tự nhiên là 41,39 km2, quy mô dân số là 14.940 người của xã Tân Thạnh và toàn bộ diện tích tự nhiên là 82,46 km2, quy mô dân số là 21.134 người của xã Thuận Hòa</t>
  </si>
  <si>
    <t>Thành lập xã Đông Hưng trên cơ sở nhập toàn bộ diện tích tự nhiên là 36,16 km2, quy mô dân số là 10.656 người của xã Đông Hưng A và toàn bộ diện tích tự nhiên là 45,46 km2, quy mô dân số là 11.625 người của xã Vân Khánh Đông</t>
  </si>
  <si>
    <t>Thành lập xã An Minh trên cơ sở nhập toàn bộ diện tích tự nhiên là 12,10 km2, quy mô dân số là 8.769 người của thị trấn Thứ Mười Một; toàn bộ diện tích tự nhiên là 55,80 km2, quy mô dân số là 13.852 người của xã Đông Hưng và toàn bộ diện tích tự nhiên là 74,39 km2, quy mô dân số là 12.975 người của xã Đông Hưng B</t>
  </si>
  <si>
    <t>Thành lập xã Vân Khánh trên cơ sở nhập toàn bộ diện tích tự nhiên là 48,39 km2, quy mô dân số là 13.832 người của xã Vân Khánh và toàn bộ diện tích tự nhiên là 42,45 km2, quy mô dân số là 7.916 người của xã Vân Khánh Tây</t>
  </si>
  <si>
    <t>Thành lập xã Tây Yên trên cơ sở nhập toàn bộ diện tích tự nhiên là 45,78 km2, quy mô dân số là 19.074 người của xã Tây Yên; toàn bộ diện tích tự nhiên là 28,61 km2, quy mô dân số là 14.284 người của xã Tây Yên A và toàn bộ diện tích tự nhiên là 53,11 km2, quy mô dân số là 19.232 người của xã Nam Yên</t>
  </si>
  <si>
    <t>Thành lập xã Đông Thái trên cơ sở nhập toàn bộ diện tích tự nhiên là 52,42 km2, quy mô dân số là 19.175 người của xã Nam Thái; toàn bộ diện tích tự nhiên là 59,36 km2, quy mô dân số là 24.158 người của xã Đông Thái và toàn bộ diện tích tự nhiên là 42,74 km2, quy mô dân số là 10.988 người của xã Nam Thái A</t>
  </si>
  <si>
    <t>Thành lập xã An Biên trên cơ sở nhập toàn bộ diện tích tự nhiên là 15,38 km2, quy mô dân số là 15.096 người của thị trấn Thứ Ba; toàn bộ diện tích tự nhiên là 55,62 km2, quy mô dân số là 18.103 người của xã Đông Yên và toàn bộ diện tích tự nhiên là 47,27 km2, quy mô dân số là 20.585 người của xã Hưng Yên</t>
  </si>
  <si>
    <t>Thành lập xã Định Hòa trên cơ sở nhập toàn bộ diện tích tự nhiên là 54,64 km2, quy mô dân số là 21.390 người của xã Thới Quản; toàn bộ diện tích tự nhiên là 51,19 km2, quy mô dân số là 20.650 người của xã Định Hòa và toàn bộ diện tích tự nhiên là 37,95 km2, quy mô dân số là 14.635 người của xã Thủy Liễu</t>
  </si>
  <si>
    <t>Thành lập xã Gò Quao trên cơ sở nhập toàn bộ diện tích tự nhiên là 21,70 km2, quy mô dân số là 12.350 người của thị trấn Gò Quao; toàn bộ diện tích tự nhiên là 26,12 km2, quy mô dân số là 10.864 người của xã Vĩnh Phước B và toàn bộ diện tích tự nhiên là 36,10 km2, quy mô dân số là 21.481 người của xã Định An</t>
  </si>
  <si>
    <t>Thành lập xã Vĩnh Tuy trên cơ sở nhập toàn bộ diện tích tự nhiên là 27,48 km2, quy mô dân số là 9.082 người của xã Vĩnh Thắng; toàn bộ diện tích tự nhiên là 43,88 km2, quy mô dân số là 16.344 người của xã Vĩnh Tuy và toàn bộ diện tích tự nhiên là 44,50 km2, quy mô dân số là 11.433 người của xã Vĩnh Phước A</t>
  </si>
  <si>
    <t>Thành lập xã Giồng Riềng trên cơ sở nhập toàn bộ diện tích tự nhiên là 22,73 km2, quy mô dân số là 22.684 người của thị trấn Giồng Riềng; toàn bộ diện tích tự nhiên là 34,06 km2, quy mô dân số là 15.639 người của xã Bàn Tân Định; toàn bộ diện tích tự nhiên là 21,88 km2, quy mô dân số là 8.907 người của xã Thạnh Hòa; toàn bộ diện tích tự nhiên là 21,07 km2, quy mô dân số là 13.230 người của xã Bàn Thạch và toàn bộ diện tích tự nhiên là 22,36 km2, quy mô dân số là 9.924 người của xã Thạnh Bình</t>
  </si>
  <si>
    <t>Thành lập xã Thạnh Hưng trên cơ sở nhập toàn bộ diện tích tự nhiên là 46,00 km2, quy mô dân số là 19.098 người của xã Thạnh Hưng; toàn bộ diện tích tự nhiên là 39,85 km2, quy mô dân số là 10.624 người của xã Thạnh Phước và toàn bộ diện tích tự nhiên là 56,69 km2, quy mô dân số là 17.051 người của xã Thạnh Lộc</t>
  </si>
  <si>
    <t>Thành lập xã Long Thạnh trên cơ sở nhập toàn bộ diện tích tự nhiên là 44,23 km2, quy mô dân số là 21.417 người của xã Long Thạnh; toàn bộ diện tích tự nhiên là 23,25 km2, quy mô dân số là 8.916 người của xã Vĩnh Phú và toàn bộ diện tích tự nhiên là 28,89 km2, quy mô dân số là 11.917 người của xã Vĩnh Thạnh</t>
  </si>
  <si>
    <t>Thành lập xã Hòa Hưng trên cơ sở nhập toàn bộ diện tích tự nhiên là 45,39 km2, quy mô dân số là 13.204 người của xã Hòa Lợi; toàn bộ diện tích tự nhiên là 41,38 km2, quy mô dân số là 13.058 người của xã Hòa Hưng và toàn bộ diện tích tự nhiên là 27,46 km2, quy mô dân số là 11.615 người của xã Hòa An</t>
  </si>
  <si>
    <t>Thành lập xã Ngọc Chúc trên cơ sở nhập toàn bộ diện tích tự nhiên là 28,52 km2, quy mô dân số là 16.030 người của xã Ngọc Chúc; toàn bộ diện tích tự nhiên là 36,98 km2, quy mô dân số là 11.314 người của xã Ngọc Thuận và toàn bộ diện tích tự nhiên là 24,75 km2, quy mô dân số là 11.361 người của xã Ngọc Thành</t>
  </si>
  <si>
    <t>Thành lập xã Hòa Thuận trên cơ sở nhập toàn bộ diện tích tự nhiên là 43,92 km2, quy mô dân số là 18.055 người của xã Hòa Thuận và toàn bộ diện tích tự nhiên là 29,93 km2, quy mô dân số là 13.645 người của xã Ngọc Hòa</t>
  </si>
  <si>
    <t>Thành lập xã Tân Hội trên cơ sở nhập toàn bộ diện tích tự nhiên là 31,88 km2, quy mô dân số là 13.833 người của xã Tân Thành; toàn bộ diện tích tự nhiên là 44,45 km2, quy mô dân số là 17.908 người của xã Tân Hội; toàn bộ diện tích tự nhiên là 34,99 km2, quy mô dân số là 9.051 người của xã Tân An và toàn bộ diện tích tự nhiên là 34,96 km2, quy mô dân số là 8.658 người của xã Tân Hòa</t>
  </si>
  <si>
    <t>Thành lập xã Tân Hiệp trên cơ sở nhập toàn bộ diện tích tự nhiên là 34,01 km2, quy mô dân số là 11.393 người của xã Tân Hiệp B; toàn bộ diện tích tự nhiên là 31,98 km2, quy mô dân số là 24.035 người của thị trấn Tân Hiệp; toàn bộ diện tích tự nhiên là 29,08 km2, quy mô dân số là 10.050 người của xã Thạnh Đông B và toàn bộ diện tích tự nhiên là 51,54 km2, quy mô dân số là 21.253 người của xã Thạnh Đông</t>
  </si>
  <si>
    <t>Thành lập xã Thạnh Đông trên cơ sở nhập toàn bộ diện tích tự nhiên là 40,17 km2, quy mô dân số là 14.599 người của xã Tân Hiệp A; toàn bộ diện tích tự nhiên là 46,66 km2, quy mô dân số là 21.951 người của xã Thạnh Đông A và toàn bộ diện tích tự nhiên là 43,20 km2, quy mô dân số là 17.128 người của xã Thạnh Trị</t>
  </si>
  <si>
    <t>Thành lập xã Thạnh Lộc trên cơ sở nhập toàn bộ diện tích tự nhiên là 33,58 km2, quy mô dân số là 19.077 người của xã Thạnh Lộc; toàn bộ diện tích tự nhiên là 35,58 km2, quy mô dân số là 13.463 người của xã Mong Thọ A; toàn bộ diện tích tự nhiên là 15,10 km2, quy mô dân số là 9.588 người của xã Mong Thọ; toàn bộ diện tích tự nhiên là 20,37 km2, quy mô dân số là 17.434 người của xã Mong Thọ B</t>
  </si>
  <si>
    <t>Thành lập xã Châu Thành trên cơ sở nhập toàn bộ diện tích tự nhiên là 19,18 km2, quy mô dân số là 25.468 người của thị trấn Minh Lương; toàn bộ diện tích tự nhiên là 47,18 km2, quy mô dân số là 24.443 người của xã Minh Hòa và toàn bộ diện tích tự nhiên là 41,29 km2, quy mô dân số là 20.267 người của xã Giục Tượng</t>
  </si>
  <si>
    <t>Thành lập xã Bình An trên cơ sở nhập toàn bộ diện tích tự nhiên là 33,45 km2, quy mô dân số là 23.204 người của xã Bình An; toàn bộ diện tích tự nhiên là 16,11 km2, quy mô dân số là 19.861 người của xã Vĩnh Hòa Hiệp và toàn bộ diện tích tự nhiên là 23,87 km2, quy mô dân số là 16.410 người của xã Vĩnh Hòa Phú</t>
  </si>
  <si>
    <t>Thành lập xã Hòn Đất trên cơ sở nhập toàn bộ diện tích tự nhiên là 32,96 km2, quy mô dân số là 16.590 người của thị trấn Hòn Đất; toàn bộ diện tích tự nhiên là 32,96 km2, quy mô dân số là 11.644 người của xã Lình Huỳnh; bộ diện tích tự nhiên là 60,83 km2, quy mô dân số là 18.725 người của xã Thổ Sơn và toàn bộ diện tích tự nhiên là 154,95 km2, quy mô dân số là 14.558 người của xã Nam Thái Sơn</t>
  </si>
  <si>
    <t>Thành lập xã Mỹ Thuận trên cơ sở nhập toàn bộ diện tích tự nhiên là 25,45 km2, quy mô dân số là 21.365 người của thị trấn Sóc Sơn; toàn bộ diện tích tự nhiên là 103,45 km2, quy mô dân số là 21.682 người của xã Mỹ Hiệp Sơn; toàn bộ diện tích tự nhiên là 37,80 km2, quy mô dân số là 10.264 người của xã Mỹ Thuận và toàn bộ diện tích tự nhiên là 43,80 km2, quy mô dân số là 7.436 người của xã Mỹ Phước</t>
  </si>
  <si>
    <t>Thành lập xã Giang Thành trên cơ sở nhập toàn bộ diện tích tự nhiên là 51,74 km2, quy mô dân số là 8.158 người của xã Tân Khánh Hòa; toàn bộ diện tích tự nhiên là 47,16 km2, quy mô dân số là 5.596 người của xã Phú Lợi và toàn bộ diện tích tự nhiên là 85,23 km2, quy mô dân số là 6.285 người của xã Phú Mỹ</t>
  </si>
  <si>
    <t>Thành lập xã Vĩnh Điều trên cơ sở toàn bộ diện tích tự nhiên là 100,34 km2, quy mô dân số là 8.683 người của xã Vĩnh Điều và toàn bộ diện tích tự nhiên là 129,01 km2, quy mô dân số là 8.843 người của xã Vĩnh Phú</t>
  </si>
  <si>
    <t>Thành lập xã Hòa Điền trên cơ sở nhập và toàn bộ diện tích tự nhiên là 121,03 km2, quy mô dân số là 12.445 người của xã Hòa Điền và toàn bộ diện tích tự nhiên là 164,35 km2, quy mô dân số là 11.654 người của xã Kiên Bình</t>
  </si>
  <si>
    <t>Thành lập xã Kiên Lương trên cơ sở nhập toàn bộ diện tích tự nhiên là 36,91 km2, quy mô dân số là 36.402 người của thị trấn Kiên Lương; toàn bộ diện tích tự nhiên là 39,14 km2, quy mô dân số là 13.944 người của xã Bình An và toàn bộ diện tích tự nhiên là 62,02 km2, quy mô dân số là 7.966 người của xã Bình Trị</t>
  </si>
  <si>
    <t>Thành lập đặc khu Kiên Hải trên cơ sở toàn bộ diện tích tự nhiên 24,75 km2 và quy mô dân số 23.179 người của huyện đảo Kiên Hải, đồng thời kết thúc hoạt động của các xã đảo: An Sơn, Nam Du, Hòn Tre và Lại Sơn thuộc huyện Kiên Hải</t>
  </si>
  <si>
    <t>Thành lập phường Rạch Giá trên cơ sở nhập 09 phường của thành phố Rạch Giá, gồm: toàn bộ diện tích tự nhiên là 10,38 km2, quy mô dân số là 45.487 người của phường Vĩnh Quang; toàn bộ diện tích tự nhiên là 1,32 km2, quy mô dân số là 27.191 người của phường Vĩnh Thanh; toàn bộ diện tích tự nhiên là 1,99 km2, quy mô dân số là 39.528 người của phường Vĩnh Thanh Vân; toàn bộ diện tích tự nhiên là 2,86 km2, quy mô dân số là 28.097 người của phường Vĩnh Lạc; toàn bộ diện tích tự nhiên là 6,59 km2, quy mô dân số là 35.299 người của phường An Hòa; toàn bộ diện tích tự nhiên là 10,61 km2, quy mô dân số là 21.095 người của phường Vĩnh Hiệp; toàn bộ diện tích tự nhiên là 4,76 km2, quy mô dân số là 23.694 người của phường An Bình; toàn bộ diện tích tự nhiên là 3,45 km2, quy mô dân số là 19.700 người của phường Rạch Sỏi và toàn bộ diện tích tự nhiên là 3,56 km2, quy mô dân số là 10.570 người của phường Vĩnh Lợi</t>
  </si>
  <si>
    <t>Thành lập phường Hà Tiên trên cơ sở nhập toàn bộ diện tích tự nhiên là 9,36 km2, quy mô dân số là 8.805 người của phường Pháo Đài; toàn bộ diện tích tự nhiên là 1,70 km2, quy mô dân số là 11.645 người của phường Bình San; toàn bộ diện tích tự nhiên là 16,71 km2, quy mô dân số là 9.172 người của phường Mỹ Đức và toàn bộ diện tích tự nhiên là 33,59 km2, quy mô dân số là 10.987 người của phường Đông Hồ</t>
  </si>
  <si>
    <t>Thành lập phường Tô Châu trên cơ sở nhập toàn bộ diện tích tự nhiên là 5,34 km2, quy mô dân số là 7.867 người của phường Tô Châu, thành phố Hà Hiên; toàn bộ diện tích tự nhiên là 32,31 km2, quy mô dân số là 9.151 người của xã Thuận Yên, thành phố Hà Tiên và toàn bộ diện tích tự nhiên là 42,12 km2, quy mô dân số là 8.847 người của xã Dương Hòa, huyện Kiên Lương</t>
  </si>
  <si>
    <t>Thành lập đặc khu Thổ Châu trên cơ sở trên cơ sở nguyên trạng toàn bộ diện tích tự nhiên là 13,98 km2 và quy mô dân số là 1.896 người của xã đảo Thổ Châu thuộc thành phố Phú Quốc</t>
  </si>
  <si>
    <t>Thành lập đặc khu Phú Quốc trên cơ sở nhập 08 xã, phường của thành phố Phú Quốc, gồm: toàn bộ diện tích tự nhiên là 15,06 km2, quy mô dân số là 48.760 người của phường Dương Đông; toàn bộ diện tích tự nhiên là 34,29 km2, quy mô dân số là 33.503 người của phường An Thới; toàn bộ diện tích tự nhiên là 81,78 km2, quy mô dân số là 19.245 người của xã Dương Tơ; toàn bộ diện tích tự nhiên là 62,87 km2, quy mô dân số là 13.234 người của xã Hàm Ninh; toàn bộ diện tích tự nhiên là 184,72 km2, quy mô dân số là 20.209 người của xã Cửa Dương; toàn bộ diện tích tự nhiên là 98,50 km2, quy mô dân số là 6.018 người của xã Bãi Thơm; toàn bộ diện tích tự nhiên là 57,90 km2, quy mô dân số là 10.676 người của xã Gành Dầu và toàn bộ diện tích tự nhiên là 40,17 km2, quy mô dân số là 5.984 người của xã Cửa Cạn</t>
  </si>
  <si>
    <t>Thành lập xã Sơn Kiên trên cơ sở nhập toàn bộ diện tích tự nhiên là 53,11 km2, quy mô dân số là 14.716 người của xã Sơn Kiên; toàn bộ diện tích tự nhiên là 35,76 km2, quy mô dân số là 9.682 người của xã Sơn Bình và toàn bộ diện tích tự nhiên là 74,54 km2, quy mô dân số là 5.284 người của xã Mỹ Thái</t>
  </si>
  <si>
    <t>Không tiếp tục sử dụng</t>
  </si>
  <si>
    <t xml:space="preserve">Phương án khác </t>
  </si>
  <si>
    <t>A</t>
  </si>
  <si>
    <t>Phường Tô châu</t>
  </si>
  <si>
    <t>Xã Định An</t>
  </si>
  <si>
    <t>Xã Định Hòa</t>
  </si>
  <si>
    <t>Xã Thới Quản</t>
  </si>
  <si>
    <t>Xã Thủy Liễu</t>
  </si>
  <si>
    <t>Xã Vĩnh Hòa Hưng Bắc</t>
  </si>
  <si>
    <t>Xã Vĩnh Hòa Hưng Nam</t>
  </si>
  <si>
    <t>Xã Vĩnh Phước A</t>
  </si>
  <si>
    <t>Xã Vĩnh Phước B</t>
  </si>
  <si>
    <t>Xã Vĩnh Tuy</t>
  </si>
  <si>
    <t>Xã Vĩnh Thắng</t>
  </si>
  <si>
    <t>Thị trấn Gò Quao</t>
  </si>
  <si>
    <t>B</t>
  </si>
  <si>
    <t>C</t>
  </si>
  <si>
    <t>TỔNG SỐ CẤP HUYỆN, CẤP XÃ</t>
  </si>
  <si>
    <t>Tên ĐVHC cấp xã mới</t>
  </si>
  <si>
    <t>Sắp xếp, tổ chức lại xã Sơn Hải trên cơ sở nguyên trạng diện tích tự nhiên, quy mô dân số của xã Sơn Hải thuộc huyện Kiên Lương hiện nay.</t>
  </si>
  <si>
    <t>Thành lập xã Vĩnh Hòa Hưng trên cơ sở 
nhập toàn bộ diện tích tự nhiên là 47,77 km2, 
quy mô dân số là 17.648 người của xã Vĩnh Hòa Hưng Bắc và toàn bộ diện tích tự nhiên là 48,17 km2, quy mô dân số là 19.880 người của xã Vĩnh Hòa Hưng Nam</t>
  </si>
  <si>
    <t>Sắp xếp, tổ chức lại xã Bình Giang trên cơ sở nguyên trạng diện tích tự nhiên, quy mô dân số của xã Bình Giang thuộc huyện Hòn Đất hiện nay</t>
  </si>
  <si>
    <t>Thành lập phường Vĩnh Thông trên cơ sở nhập toàn bộ diện tích tự nhiên là 44,87 km2, dân số dân số là 19.573 người của xã Phi Thông, thành phố Rạch Giá; toàn bộ diện tích tự nhiên là 14,06 km2, quy mô dân số là 11.558 người của phường Vĩnh Thông, thành phố Rạch Giá và toàn bộ diện tích tự nhiên là 36,97 km2, quy mô dân số là 24.054 người của xã Mỹ Lâm, huyện Hòn Đất</t>
  </si>
  <si>
    <t>Sắp xếp, tổ chức lại xã  Tiên Hải trên cơ sở nguyên trạng diện tích tự nhiên, quy mô dân số của xã Tiên Hải thuộc thành phố Hà Tiên hiện nay.</t>
  </si>
  <si>
    <t>Sắp xếp, tổ chức lại xã Hòn Nghệ trên cơ sở nguyên trạng diện tích tự nhiên, quy mô dân số của xã Hòn Nghệ thuộc huyện Kiên Lương hiện nay.</t>
  </si>
  <si>
    <t>Sắp xếp, tổ chức lại xã Bình Sơn trên cơ sở nguyên trạng diện tích tự nhiên, quy mô dân số của xã Bình Sơn thuộc huyện Hòn Đất hiện nay</t>
  </si>
  <si>
    <r>
      <t>Diện tích 
(km</t>
    </r>
    <r>
      <rPr>
        <b/>
        <vertAlign val="superscript"/>
        <sz val="13"/>
        <color theme="1"/>
        <rFont val="Times New Roman"/>
        <family val="1"/>
      </rPr>
      <t>2</t>
    </r>
    <r>
      <rPr>
        <b/>
        <sz val="13"/>
        <color theme="1"/>
        <rFont val="Times New Roman"/>
        <family val="1"/>
      </rPr>
      <t>)</t>
    </r>
  </si>
  <si>
    <t>Phụ lục I</t>
  </si>
  <si>
    <t>(Kèm theo Đề án số          /CP-ĐP ngày       /5/2025 của Chính phủ)</t>
  </si>
  <si>
    <t>THỐNG KÊ HIỆN TRẠNG ĐVHC CẤP XÃ CỦA TỈNH AN GIANG</t>
  </si>
  <si>
    <t>Phụ lục II</t>
  </si>
  <si>
    <t>THỐNG KÊ ĐVHC CẤP XÃ KHÔNG THỰC HIỆN SẮP XẾP TỈNH AN GIANG</t>
  </si>
  <si>
    <t>Phụ lục IV</t>
  </si>
  <si>
    <r>
      <t xml:space="preserve">BẢNG THỐNG KÊ SỐ LƯỢNG ĐVHC CẤP XÃ CỦA TỈNH AN GIANG
</t>
    </r>
    <r>
      <rPr>
        <i/>
        <sz val="13"/>
        <color theme="1"/>
        <rFont val="Times New Roman"/>
        <family val="1"/>
      </rPr>
      <t>(Kèm theo Đề án số          /CP-ĐP ngày       /5/2025 của Chính phủ)</t>
    </r>
  </si>
  <si>
    <t>Phụ lục VI</t>
  </si>
  <si>
    <t>THỐNG KÊ SỐ LƯỢNG CBCC CẤP HUYỆN, CẤP XÃ VÀ PHƯƠNG ÁN SẮP XẾP, BỐ TRÍ SAU KHI THỰC HIỆN SẮP XẾP ĐVHC CẤP XÃ</t>
  </si>
  <si>
    <t>Phụ lục V</t>
  </si>
  <si>
    <t>TỈNH AN GIANG</t>
  </si>
  <si>
    <t>Thành phố Long Xuyên</t>
  </si>
  <si>
    <t>Các xã. thị trấn:</t>
  </si>
  <si>
    <t>Xã Mỹ Hòa Hưng</t>
  </si>
  <si>
    <t>Xã Mỹ Khánh</t>
  </si>
  <si>
    <t>Các phường:</t>
  </si>
  <si>
    <t>Phường Mỹ Bình</t>
  </si>
  <si>
    <t>Phường Mỹ Long</t>
  </si>
  <si>
    <t>Phường Mỹ Xuyên</t>
  </si>
  <si>
    <t>Phường Mỹ Phước</t>
  </si>
  <si>
    <t>Phường Mỹ Quý</t>
  </si>
  <si>
    <t>Phường Mỹ Hòa</t>
  </si>
  <si>
    <t>Phường Bình Đức</t>
  </si>
  <si>
    <t>Phường Bình Khánh</t>
  </si>
  <si>
    <t>Phường Mỹ Thới</t>
  </si>
  <si>
    <t>Phường Mỹ Thạnh</t>
  </si>
  <si>
    <t>Thành phố Châu Đốc</t>
  </si>
  <si>
    <t>Các xã, thị trấn:</t>
  </si>
  <si>
    <t>Xã Vĩnh Tế</t>
  </si>
  <si>
    <t xml:space="preserve"> </t>
  </si>
  <si>
    <t>Xã Vĩnh Châu</t>
  </si>
  <si>
    <t>Có đường biên giới quốc gia</t>
  </si>
  <si>
    <t>Phường Châu Phú A</t>
  </si>
  <si>
    <t>Phường Châu Phú B</t>
  </si>
  <si>
    <t>Phường Núi Sam</t>
  </si>
  <si>
    <t>Phường Vĩnh Mỹ</t>
  </si>
  <si>
    <t>Phường Vĩnh Nguơn</t>
  </si>
  <si>
    <t>Huyện An Phú</t>
  </si>
  <si>
    <t>Xã Phú Hội</t>
  </si>
  <si>
    <t>Xã Vĩnh Hội Đông</t>
  </si>
  <si>
    <t>Xã Vĩnh Trường</t>
  </si>
  <si>
    <t>Xã Vĩnh Hậu</t>
  </si>
  <si>
    <t>Xã Quốc Thái</t>
  </si>
  <si>
    <t>Xã Phước Hưng</t>
  </si>
  <si>
    <t>Xã Khánh An</t>
  </si>
  <si>
    <t>Xã Khánh Bình</t>
  </si>
  <si>
    <t>Xã Nhơn Hội</t>
  </si>
  <si>
    <t>Xã Vĩnh Lộc</t>
  </si>
  <si>
    <t>Xã Phú Hữu</t>
  </si>
  <si>
    <t>Thị trấn An Phú</t>
  </si>
  <si>
    <t>Thị trấn Đa Phước</t>
  </si>
  <si>
    <t>Thị trấn Long Bình</t>
  </si>
  <si>
    <t>Không có</t>
  </si>
  <si>
    <t>Thị xã Tân Châu</t>
  </si>
  <si>
    <t>Xã Lê Chánh</t>
  </si>
  <si>
    <t>Xã Phú Vĩnh</t>
  </si>
  <si>
    <t>Xã Châu Phong</t>
  </si>
  <si>
    <t>Xã Long An</t>
  </si>
  <si>
    <t>Xã Phú Lộc</t>
  </si>
  <si>
    <t>Xã Vĩnh Xương</t>
  </si>
  <si>
    <t>Phường Long Châu</t>
  </si>
  <si>
    <t>Phường Long Hưng</t>
  </si>
  <si>
    <t>Phường Long Phú</t>
  </si>
  <si>
    <t>Phường Long Thạnh</t>
  </si>
  <si>
    <t>Phường Long Sơn</t>
  </si>
  <si>
    <t>Xã Long Hòa</t>
  </si>
  <si>
    <t>Xã Phú Long</t>
  </si>
  <si>
    <t>Xã Phú Lâm</t>
  </si>
  <si>
    <t>Xã Phú Thạnh</t>
  </si>
  <si>
    <t>Xã Phú Thọ</t>
  </si>
  <si>
    <t>Xã Phú An</t>
  </si>
  <si>
    <t>Xã Phú Thành</t>
  </si>
  <si>
    <t>Xã Phú Xuân</t>
  </si>
  <si>
    <t>Xã Phú Bình</t>
  </si>
  <si>
    <t>Xã Bình Thạnh Đông</t>
  </si>
  <si>
    <t>Xã Hòa Lạc</t>
  </si>
  <si>
    <t>Xã Phú Hiệp</t>
  </si>
  <si>
    <t>Xã Hiệp Xương</t>
  </si>
  <si>
    <t>Xã Phú Hưng</t>
  </si>
  <si>
    <t>Xã Tân Trung</t>
  </si>
  <si>
    <t>Thị trấn Chợ Vàm</t>
  </si>
  <si>
    <t>Thị trấn Phú Mỹ</t>
  </si>
  <si>
    <t>Huyện Châu Phú</t>
  </si>
  <si>
    <t>Xã Mỹ Đức</t>
  </si>
  <si>
    <t>Xã Khánh Hòa</t>
  </si>
  <si>
    <t>Xã Ô Long Vĩ</t>
  </si>
  <si>
    <t>Xã Mỹ Phú</t>
  </si>
  <si>
    <t>Xã Thạnh Mỹ Tây</t>
  </si>
  <si>
    <t>Xã Đào Hữu Cảnh</t>
  </si>
  <si>
    <t>Xã Bình Long</t>
  </si>
  <si>
    <t>Xã Bình Mỹ</t>
  </si>
  <si>
    <t>Xã Bình Thủy</t>
  </si>
  <si>
    <t>Xã Bình Chánh</t>
  </si>
  <si>
    <t>Xã Bình Phú</t>
  </si>
  <si>
    <t>Thị trấn Vĩnh Thạnh Trung</t>
  </si>
  <si>
    <t>Thị trấn Cái Dầu</t>
  </si>
  <si>
    <t>Huyện Tịnh Biên</t>
  </si>
  <si>
    <t>Xã An Nông</t>
  </si>
  <si>
    <t>Xã An Cư</t>
  </si>
  <si>
    <t>Xã Văn Giáo</t>
  </si>
  <si>
    <t>Xã Vĩnh Trung</t>
  </si>
  <si>
    <t>Xã Tân Lợi</t>
  </si>
  <si>
    <t>Xã Tân Lập</t>
  </si>
  <si>
    <t>Xã An Hảo</t>
  </si>
  <si>
    <t>Phường Nhơn Hưng</t>
  </si>
  <si>
    <t>Phường Nhà Bàng</t>
  </si>
  <si>
    <t>Phường Thới Sơn</t>
  </si>
  <si>
    <t>Phường An Phú</t>
  </si>
  <si>
    <t>Phường Tịnh Biên</t>
  </si>
  <si>
    <t>Phường Chi Lăng</t>
  </si>
  <si>
    <t>Phường Núi Voi</t>
  </si>
  <si>
    <t>Huyện Tri Tôn</t>
  </si>
  <si>
    <t>Xã Lê Trì</t>
  </si>
  <si>
    <t>Xã Lạc Quới</t>
  </si>
  <si>
    <t>Xã Núi Tô</t>
  </si>
  <si>
    <t>Xã Châu Lăng</t>
  </si>
  <si>
    <t>Xã Lương Phi</t>
  </si>
  <si>
    <t>Xã Lương An Trà</t>
  </si>
  <si>
    <t>Xã An Tức</t>
  </si>
  <si>
    <t>Xã Ô Lâm</t>
  </si>
  <si>
    <t>Xã Tà Đảnh</t>
  </si>
  <si>
    <t>Xã Tân Tuyến</t>
  </si>
  <si>
    <t>Xã Vĩnh Gia</t>
  </si>
  <si>
    <t>Xã Vĩnh Phước</t>
  </si>
  <si>
    <t>Thị trấn Ba Chúc</t>
  </si>
  <si>
    <t>Thị trấn Tri Tôn</t>
  </si>
  <si>
    <t>Thị trấn Cô Tô</t>
  </si>
  <si>
    <t>Xã An Hòa</t>
  </si>
  <si>
    <t>Xã Bình Hòa</t>
  </si>
  <si>
    <t>Xã Bình Thạnh</t>
  </si>
  <si>
    <t>Xã Cần Đăng</t>
  </si>
  <si>
    <t>Xã Vĩnh Hanh</t>
  </si>
  <si>
    <t>Xã Vĩnh An</t>
  </si>
  <si>
    <t>Xã Vĩnh Lợi</t>
  </si>
  <si>
    <t>Xã Vĩnh Nhuận</t>
  </si>
  <si>
    <t>Xã Vĩnh Thành</t>
  </si>
  <si>
    <t>Xã Hòa Bình Thạnh</t>
  </si>
  <si>
    <t>Xã Tân Phú</t>
  </si>
  <si>
    <t>Thị trấn An Châu</t>
  </si>
  <si>
    <t>Thị trấn Vĩnh Bình</t>
  </si>
  <si>
    <t>Huyện Chợ Mới</t>
  </si>
  <si>
    <t>Xã Tấn Mỹ</t>
  </si>
  <si>
    <t>Xã Nhơn Mỹ</t>
  </si>
  <si>
    <t>Xã Mỹ Hội Đông</t>
  </si>
  <si>
    <t>Xã Mỹ Hiệp</t>
  </si>
  <si>
    <t>Xã Mỹ An</t>
  </si>
  <si>
    <t>Xã Long Kiến</t>
  </si>
  <si>
    <t>Xã Long Giang</t>
  </si>
  <si>
    <t>Xã Long Điền B</t>
  </si>
  <si>
    <t>Xã Long Điền A</t>
  </si>
  <si>
    <t>Xã Kiến Thành</t>
  </si>
  <si>
    <t>Xã Kiến An</t>
  </si>
  <si>
    <t>Xã Hòa Bình</t>
  </si>
  <si>
    <t>Xã Bình Phước Xuân</t>
  </si>
  <si>
    <t>Xã An Thạnh Trung</t>
  </si>
  <si>
    <t>Thị trấn Mỹ Luông</t>
  </si>
  <si>
    <t>Thị trấn Hội An</t>
  </si>
  <si>
    <t>Thị trấn Chợ Mới</t>
  </si>
  <si>
    <t>Huyện Thoại Sơn</t>
  </si>
  <si>
    <t>Xã Thoại Giang</t>
  </si>
  <si>
    <t>Xã Bình Thành</t>
  </si>
  <si>
    <t>Xã Vọng Thê</t>
  </si>
  <si>
    <t>Xã Vọng Đông</t>
  </si>
  <si>
    <t>Xã Định Mỹ</t>
  </si>
  <si>
    <t>Xã Định Thành</t>
  </si>
  <si>
    <t>Xã Phú Thuận</t>
  </si>
  <si>
    <t>Xã Vĩnh Chánh</t>
  </si>
  <si>
    <t>Xã Vĩnh Trạch</t>
  </si>
  <si>
    <t>Xã Vĩnh Khánh</t>
  </si>
  <si>
    <t>Xã Mỹ Phú Đông</t>
  </si>
  <si>
    <t>Xã Tây Phú</t>
  </si>
  <si>
    <t>Xã An Bình</t>
  </si>
  <si>
    <t>Thị trấn Núi Sập</t>
  </si>
  <si>
    <t>Thị trấn Phú Hòa</t>
  </si>
  <si>
    <t>Thị trấn Óc Eo</t>
  </si>
  <si>
    <t>Huyện Phú Tân</t>
  </si>
  <si>
    <t>Các xã:</t>
  </si>
  <si>
    <t>Giữ nguyên hiện trạng xã Mỹ Hòa Hưng</t>
  </si>
  <si>
    <t>Phường Long Xuyên</t>
  </si>
  <si>
    <t>Sáp nhập nguyên hiện trạng phường Mỹ Hòa, phường Mỹ Bình, phường Mỹ Long, phường Mỹ Xuyên, phường Mỹ Phước và phường Mỹ Quý</t>
  </si>
  <si>
    <t>Sáp nhập nguyên  hiện trạng phường Bình Đức, phường  Bình Khánh và xã Mỹ Khánh</t>
  </si>
  <si>
    <t xml:space="preserve">Phường Mỹ Thới </t>
  </si>
  <si>
    <t>Sáp nhập nguyên hiện trạng phường Mỹ Thạnh và phường Mỹ Thới</t>
  </si>
  <si>
    <t>Phường Châu Đốc</t>
  </si>
  <si>
    <t>Sáp nhập phường Châu phú A, Châu Phú B, Vĩnh Nguơn, Vĩnh Mỹ, một phần xã Vĩnh Châu (ấp Mỹ An)</t>
  </si>
  <si>
    <t>Phường Vĩnh Tế</t>
  </si>
  <si>
    <t>Sáp nhập phường Núi Sam, xã Vĩnh Tế và phần lớn xã Vĩnh Châu (ấp Mỹ Thuận; Mỹ Phú)</t>
  </si>
  <si>
    <t>Xã An Phú</t>
  </si>
  <si>
    <t>Nhập thị trấn An Phú, xã Vĩnh Hội Đông và điều chỉnh một phần diện tích tự nhiên là 12,79 km2 và quy mô dân số là 11.884 người của xã Phú Hội; điều chỉnh một phần diện tích tự nhiên là 5,82 km2  và quy mô dân số là 4.630 người xã Phước Hưng (toàn bộ diện tích và quy mô dân số của ấp Phước Mỹ và ấp Phước Thạnh)</t>
  </si>
  <si>
    <t xml:space="preserve">Xã Vĩnh Hậu </t>
  </si>
  <si>
    <t>Nhập thị trấn Đa Phước, xã Vĩnh Hậu, xã Vĩnh Trường</t>
  </si>
  <si>
    <t xml:space="preserve">Xã Nhơn Hội </t>
  </si>
  <si>
    <t>Nhập xã Nhơn Hội, xã Quốc Thái, điều chỉnh một phần diện tích tự nhiên là 9,25 km2, quy mô dân số là 9.817 người của xã Phước Hưng; điều chỉnh một phần diện tích tự nhiên là 10,91 km2 và quy mô dân số là 7.353 người của xã Phú Hội.</t>
  </si>
  <si>
    <t>Nhập thị trấn Long Bình, xã Khánh An, xã Khánh Bình</t>
  </si>
  <si>
    <t xml:space="preserve">Xã Phú Hữu </t>
  </si>
  <si>
    <t>Nhập xã Phú Hữu và xã Vĩnh Lộc và điều chỉnh một phần diện tích tự nhiên là 0,42 km2  và quy mô dân số là 385 người của xã Phước Hưng (khu vực Cồn Cóc thuốc ấp Phước Khánh).</t>
  </si>
  <si>
    <t xml:space="preserve">Xã Tân An </t>
  </si>
  <si>
    <t>Nhập xã Tân Thạnh, xã Tân An và xã Long An</t>
  </si>
  <si>
    <t xml:space="preserve">Xã Châu Phong </t>
  </si>
  <si>
    <t>Nhập xã Phú Vĩnh, xã Lê Chánh và xã Châu Phong</t>
  </si>
  <si>
    <t>Nhập xã Phú Lộc, xã Vĩnh Xương và xã Vĩnh Hoà</t>
  </si>
  <si>
    <t>Phường Tân Châu</t>
  </si>
  <si>
    <t>Nhập phường Long Thạnh và phường Long Sơn</t>
  </si>
  <si>
    <t xml:space="preserve">Phường Long Phú </t>
  </si>
  <si>
    <t>Nhập phường Long Hưng, phường Long Châu và phường Long Phú</t>
  </si>
  <si>
    <t>Xã Phú Tân</t>
  </si>
  <si>
    <t>Nhập toàn bộ diện tích tự nhiên và quy mô dân số của 04 ĐVHC cấp xã, gồm: thị trấn Phú Mỹ, xã Tân Trung, xã Tân Hòa, xã Phú Hưng.</t>
  </si>
  <si>
    <t xml:space="preserve">Xã Phú An </t>
  </si>
  <si>
    <t>Nhập toàn bộ diện tích tự nhiên và quy mô dân số của 03 ĐVHC cấp xã, gồm: xã Phú Thọ, xã Phú Xuân, xã Phú An</t>
  </si>
  <si>
    <t xml:space="preserve">Xã Bình Thạnh Đông </t>
  </si>
  <si>
    <t>Nhập toàn bộ diện tích tự nhiên và quy mô dân số của 03 ĐVHC cấp xã, gồm: xã Hiệp Xương, xã Phú Bình, xã Bình Thạnh Đông.</t>
  </si>
  <si>
    <t xml:space="preserve">Xã Chợ Vàm </t>
  </si>
  <si>
    <t>Nhập toàn bộ diện tích tự nhiên và quy mô dân số của 03 ĐVHC cấp xã, gồm: thị trấn Chợ Vàm, xã Phú Thành, xã Phú Thạnh.</t>
  </si>
  <si>
    <t xml:space="preserve">Xã Hòa Lạc </t>
  </si>
  <si>
    <t>Nhập toàn bộ diện tích tự nhiên và quy mô dân số của 02 ĐVHC cấp xã, gồm: xã Hòa Lạc, xã Phú Hiệp.</t>
  </si>
  <si>
    <t xml:space="preserve">Xã Phú Lâm </t>
  </si>
  <si>
    <t>Nhập toàn bộ diện tích tự nhiên và quy mô dân số của 03 ĐVHC cấp xã, gồm: xã Long Hòa, xã Phú Lâm, xã Phú Long.</t>
  </si>
  <si>
    <t>Xã Châu Phú</t>
  </si>
  <si>
    <t>Nhập xã thị trấn Cái Dầu, xã Bình Long và xã Bình Phú</t>
  </si>
  <si>
    <t xml:space="preserve">Nhập xã Mỹ Đức và xã Khánh Hòa </t>
  </si>
  <si>
    <t>Xã Vĩnh Thạnh Trung</t>
  </si>
  <si>
    <t>Nhập xã Mỹ Phú và thị trấn Vĩnh Thạnh Trung</t>
  </si>
  <si>
    <t>Nhập xã Bình Mỹ, xã Bình Thủy và xã Bình Chánh</t>
  </si>
  <si>
    <t>Nhập xã Đào Hữu Cảnh, xã Thạnh Mỹ Tây, Ô Long Vĩ</t>
  </si>
  <si>
    <t xml:space="preserve">Thị xã Tịnh Biên </t>
  </si>
  <si>
    <t>Nhập xã An Cư, xã Văn Giáo và xã Vĩnh Trung</t>
  </si>
  <si>
    <t>Xã Núi Cấm</t>
  </si>
  <si>
    <t>Nhập xã An Hảo và xã Tân Lập</t>
  </si>
  <si>
    <t>Nhập phường An Phú, phường Tịnh Biên và xã An Nông</t>
  </si>
  <si>
    <t>Nhập phường Nhơn Hưng, 
phường Nhà Bàng 
và phường Thới Sơn</t>
  </si>
  <si>
    <t>Nhập phường Chi Lăng, phường Núi Voi và xã Tân Lợi</t>
  </si>
  <si>
    <t>Xã Ba Chúc</t>
  </si>
  <si>
    <t>Nhập toàn bộ diện tích tự nhiên, quy mô dân số của 03 ĐVHC cấp xã (Ba Chúc, Lạc Quới, Lê Trì)</t>
  </si>
  <si>
    <t>Xã Tri Tôn</t>
  </si>
  <si>
    <t>Nhập toàn bộ diện tích tự nhiên, quy mô dân số của 03 ĐVHC cấp xã (Châu Lăng, Núi Tô, Tri Tôn)</t>
  </si>
  <si>
    <t>Nhập toàn bộ diện tích tự nhiên, quy mô dân số của 03 ĐVHC cấp xã (Lương Phi, An Tức, Ô Lâm)</t>
  </si>
  <si>
    <t>Xã Cô Tô</t>
  </si>
  <si>
    <t>Nhập toàn bộ diện tích tự nhiên, quy mô dân số của 03 ĐVHC cấp xã (Cô Tô, Tà Đảnh, Tân Tuyến)</t>
  </si>
  <si>
    <t xml:space="preserve">x  </t>
  </si>
  <si>
    <t>Nhập toàn bộ diện tích tự nhiên, quy mô dân số của 03 ĐVHC cấp xã (Vĩnh Gia, Vĩnh Phước, Lương An Trà)</t>
  </si>
  <si>
    <t>Xã An Châu</t>
  </si>
  <si>
    <t>Nhập thị trấn An Châu, xã Hòa Bình Thạnh, xã Vĩnh Thành</t>
  </si>
  <si>
    <t>Nhập xã Bình Hòa, xã An Hòa, xã Bình Thạnh</t>
  </si>
  <si>
    <t>Nhập xã Cần Đăng, xã Vĩnh Lợi</t>
  </si>
  <si>
    <t>Nhập xã Vĩnh Hanh, xã Vĩnh Nhuận</t>
  </si>
  <si>
    <t>Nhập thị trấn Vĩnh Bình, xã Vĩnh An, xã Tân Phú</t>
  </si>
  <si>
    <t xml:space="preserve">Huyện Chợ Mới </t>
  </si>
  <si>
    <t>Xã Chợ Mới</t>
  </si>
  <si>
    <t>Nhập thị trấn Chợ Mới, xã Kiến An, xã Kiến Thành</t>
  </si>
  <si>
    <t>Xã Cù Lao Giêng</t>
  </si>
  <si>
    <t>Nhập xã Tấn Mỹ, xã Mỹ Hiệp, xã Bình Phước Xuân</t>
  </si>
  <si>
    <t xml:space="preserve">Xã Hội An </t>
  </si>
  <si>
    <t>Nhập thị trấn Hội An, xã Hòa Bình, xã Hòa An</t>
  </si>
  <si>
    <t>Xã Long Điền</t>
  </si>
  <si>
    <t>Nhập thị trấn Mỹ Luông, xã Long Điền A, xã Long Điền B</t>
  </si>
  <si>
    <t xml:space="preserve">Xã Nhơn Mỹ </t>
  </si>
  <si>
    <t>Nhập xã Nhơn Mỹ, xã Mỹ Hội Đông, xã Long Giang</t>
  </si>
  <si>
    <t>Nhập xã An Thạnh Trung, xã Long Kiến, xã Mỹ An</t>
  </si>
  <si>
    <t>Xã Thoại Sơn</t>
  </si>
  <si>
    <t>Nhập toàn bộ diện tích tự nhiên, quy mô dân số của xã Thoại Giang; xã Bình Thành; thị trấn Núi Sập</t>
  </si>
  <si>
    <t>Xã Óc Eo</t>
  </si>
  <si>
    <t>Nhập toàn bộ diện tích tự nhiên, quy mô dân số của xã Vọng Thê; xã Vọng Đông; Thị trấn Óc Eo</t>
  </si>
  <si>
    <t>Nhập toàn bộ diện tích tự nhiên, quy mô dân số của xã Định Thành, xã Định Mỹ, Vĩnh Phú</t>
  </si>
  <si>
    <t>Xã Phú Hòa</t>
  </si>
  <si>
    <t>Nhập toàn bộ diện tích tự nhiên, quy mô dân số của xã Phú Thuận; xã Vĩnh Chánh; thị trấn Phú Hòa</t>
  </si>
  <si>
    <t>Nhập toàn bộ diện tích tự nhiên, quy mô dân số của xã Vĩnh Khánh; xã Vĩnh Trạch</t>
  </si>
  <si>
    <t>Nhập toàn bộ diện tích tự nhiên, quy mô dân số của xã An Bình, xã Tây Phú, xã Mỹ Phú Đông</t>
  </si>
  <si>
    <t xml:space="preserve">Tổng </t>
  </si>
  <si>
    <t>Các thị trấn:</t>
  </si>
  <si>
    <t>Thị Trấn Long Bình</t>
  </si>
  <si>
    <t>Thị Trấn Óc Eo</t>
  </si>
  <si>
    <t>Số lượng cán bộ, công chức viên chức cấp huyện bố trí về xã</t>
  </si>
  <si>
    <t xml:space="preserve">UBND thành phố Long Xuyên </t>
  </si>
  <si>
    <t>UBND thành phố Châu Đốc</t>
  </si>
  <si>
    <t>UBND thị xã Tân Châu</t>
  </si>
  <si>
    <t>UBND thị xã Tịnh Biên</t>
  </si>
  <si>
    <t>UBND huyện An Phú</t>
  </si>
  <si>
    <t>UBND huyện Châu Phú</t>
  </si>
  <si>
    <t>UBND huyện Châu Thành</t>
  </si>
  <si>
    <t>UBND huyện Chợ Mới</t>
  </si>
  <si>
    <t>UBND huyện Phú Tân</t>
  </si>
  <si>
    <t>UBND huyện Thoại Sơn</t>
  </si>
  <si>
    <t>UBND huyện Tri Tôn</t>
  </si>
  <si>
    <r>
      <t xml:space="preserve">CẤP HUYỆN
</t>
    </r>
    <r>
      <rPr>
        <sz val="13"/>
        <rFont val="Times New Roman"/>
        <family val="1"/>
      </rPr>
      <t>(Số lượng theo định mức: số liệu của khối ĐẢNG+MTTQ, TC Chính trị-xã hội; Số lượng hiện có và Số lượng thực hiện sắp xếp: Số liệu chung của khối ĐẢNG+MTTQ, TC Chính trị-xã hội+Nhà nước)</t>
    </r>
    <r>
      <rPr>
        <b/>
        <sz val="13"/>
        <rFont val="Times New Roman"/>
        <family val="1"/>
      </rPr>
      <t xml:space="preserve"> </t>
    </r>
    <r>
      <rPr>
        <sz val="13"/>
        <rFont val="Times New Roman"/>
        <family val="1"/>
      </rPr>
      <t xml:space="preserve">+ </t>
    </r>
    <r>
      <rPr>
        <b/>
        <sz val="13"/>
        <rFont val="Times New Roman"/>
        <family val="1"/>
      </rPr>
      <t>KHỐI NN (Số lượng VC không bao gồm VC Y TẾ, GIÁO DỤC</t>
    </r>
  </si>
  <si>
    <t>TỔNG CỘNG CẤP XÃ, CẤP HUYỆN</t>
  </si>
  <si>
    <t xml:space="preserve">Phụ lục </t>
  </si>
  <si>
    <t>(Kèm theo Tờ trình số         /TTr- BNV ngày       /5/2025 của Bộ Nội vụ)</t>
  </si>
  <si>
    <t>THỐNG KÊ PHƯƠNG ÁN SẮP XẾP ĐVHC CẤP XÃ NĂM 2025 CỦA TỈNH AN GIANG (MỚI)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</si>
</sst>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
    <numFmt numFmtId="165" formatCode="#.###"/>
    <numFmt numFmtId="166" formatCode="_(* #,##0_);_(* \(#,##0\);_(* &quot;-&quot;??_);_(@_)"/>
    <numFmt numFmtId="167" formatCode="_-* #,##0_-;\-* #,##0_-;_-* &quot;-&quot;??_-;_-@_-"/>
    <numFmt numFmtId="168" formatCode="#,000"/>
    <numFmt numFmtId="169" formatCode="#,##0.0000"/>
  </numFmts>
  <fonts count="35" x14ac:knownFonts="1">
    <font>
      <sz val="11"/>
      <color theme="1"/>
      <name val="Calibri"/>
      <family val="2"/>
      <scheme val="minor"/>
    </font>
    <font>
      <b/>
      <sz val="13"/>
      <color theme="1"/>
      <name val="Times New Roman"/>
      <family val="1"/>
    </font>
    <font>
      <sz val="13"/>
      <color theme="1"/>
      <name val="Times New Roman"/>
      <family val="1"/>
    </font>
    <font>
      <b/>
      <i/>
      <sz val="13"/>
      <color theme="1"/>
      <name val="Times New Roman"/>
      <family val="1"/>
    </font>
    <font>
      <b/>
      <vertAlign val="superscript"/>
      <sz val="13"/>
      <color theme="1"/>
      <name val="Times New Roman"/>
      <family val="1"/>
    </font>
    <font>
      <i/>
      <sz val="13"/>
      <color theme="1"/>
      <name val="Times New Roman"/>
      <family val="1"/>
    </font>
    <font>
      <sz val="13"/>
      <name val="Times New Roman"/>
      <family val="1"/>
    </font>
    <font>
      <sz val="10"/>
      <name val="Arial"/>
      <family val="2"/>
    </font>
    <font>
      <b/>
      <sz val="13"/>
      <name val="Times New Roman"/>
      <family val="1"/>
    </font>
    <font>
      <b/>
      <u/>
      <sz val="13"/>
      <color theme="1"/>
      <name val="Times New Roman"/>
      <family val="1"/>
    </font>
    <font>
      <b/>
      <sz val="14"/>
      <color theme="1"/>
      <name val="Times New Roman"/>
      <family val="1"/>
    </font>
    <font>
      <b/>
      <sz val="9"/>
      <color indexed="81"/>
      <name val="Tahoma"/>
      <family val="2"/>
    </font>
    <font>
      <sz val="9"/>
      <color indexed="81"/>
      <name val="Tahoma"/>
      <family val="2"/>
    </font>
    <font>
      <i/>
      <sz val="12"/>
      <color theme="1"/>
      <name val="Times New Roman"/>
      <family val="1"/>
    </font>
    <font>
      <b/>
      <sz val="13"/>
      <color rgb="FF000000"/>
      <name val="Times New Roman"/>
      <family val="1"/>
    </font>
    <font>
      <sz val="8"/>
      <name val="Calibri"/>
      <family val="2"/>
      <scheme val="minor"/>
    </font>
    <font>
      <sz val="11"/>
      <color theme="1"/>
      <name val="Calibri"/>
      <family val="2"/>
      <scheme val="minor"/>
    </font>
    <font>
      <b/>
      <vertAlign val="superscript"/>
      <sz val="13"/>
      <name val="Times New Roman"/>
      <family val="1"/>
    </font>
    <font>
      <i/>
      <sz val="13"/>
      <name val="Times New Roman"/>
      <family val="1"/>
    </font>
    <font>
      <b/>
      <i/>
      <sz val="13"/>
      <name val="Times New Roman"/>
      <family val="1"/>
    </font>
    <font>
      <sz val="11"/>
      <name val="Calibri"/>
      <family val="2"/>
      <scheme val="minor"/>
    </font>
    <font>
      <b/>
      <sz val="11"/>
      <name val="Calibri"/>
      <family val="2"/>
      <scheme val="minor"/>
    </font>
    <font>
      <b/>
      <u/>
      <sz val="13"/>
      <name val="Times New Roman"/>
      <family val="1"/>
    </font>
    <font>
      <b/>
      <sz val="11"/>
      <color theme="1"/>
      <name val="Calibri"/>
      <family val="2"/>
      <scheme val="minor"/>
    </font>
    <font>
      <sz val="13"/>
      <color theme="1" tint="4.9989318521683403E-2"/>
      <name val="Times New Roman"/>
      <family val="1"/>
    </font>
    <font>
      <sz val="12"/>
      <name val="Times New Roman"/>
      <family val="1"/>
    </font>
    <font>
      <sz val="13"/>
      <color rgb="FF000000"/>
      <name val="Times New Roman"/>
      <family val="1"/>
    </font>
    <font>
      <sz val="10"/>
      <name val="Arial"/>
      <family val="2"/>
    </font>
    <font>
      <sz val="14"/>
      <color theme="1"/>
      <name val="Times New Roman"/>
      <family val="2"/>
      <charset val="163"/>
    </font>
    <font>
      <b/>
      <sz val="13"/>
      <name val="Arial"/>
      <family val="2"/>
    </font>
    <font>
      <sz val="13"/>
      <name val="Times New Roman"/>
      <family val="2"/>
      <charset val="163"/>
    </font>
    <font>
      <sz val="13"/>
      <name val="Arial"/>
      <family val="2"/>
    </font>
    <font>
      <sz val="14"/>
      <color rgb="FF000000"/>
      <name val="Times New Roman"/>
      <family val="1"/>
    </font>
    <font>
      <b/>
      <sz val="14"/>
      <color rgb="FF000000"/>
      <name val="Times New Roman"/>
      <family val="1"/>
    </font>
    <font>
      <sz val="13"/>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rgb="FF00B0F0"/>
        <bgColor indexed="64"/>
      </patternFill>
    </fill>
    <fill>
      <patternFill patternType="solid">
        <fgColor theme="0"/>
        <bgColor indexed="64"/>
      </patternFill>
    </fill>
    <fill>
      <patternFill patternType="solid">
        <fgColor indexed="43"/>
        <bgColor indexed="64"/>
      </patternFill>
    </fill>
    <fill>
      <patternFill patternType="solid">
        <fgColor indexed="4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10">
    <xf numFmtId="0" fontId="0" fillId="0" borderId="0"/>
    <xf numFmtId="0" fontId="7" fillId="0" borderId="0"/>
    <xf numFmtId="43" fontId="16" fillId="0" borderId="0" applyFont="0" applyFill="0" applyBorder="0" applyAlignment="0" applyProtection="0"/>
    <xf numFmtId="0" fontId="25" fillId="0" borderId="0"/>
    <xf numFmtId="0" fontId="27" fillId="0" borderId="0"/>
    <xf numFmtId="0" fontId="28" fillId="0" borderId="0"/>
    <xf numFmtId="0" fontId="7" fillId="0" borderId="0"/>
    <xf numFmtId="0" fontId="7" fillId="0" borderId="0"/>
    <xf numFmtId="0" fontId="7" fillId="0" borderId="0"/>
    <xf numFmtId="0" fontId="7" fillId="0" borderId="0"/>
  </cellStyleXfs>
  <cellXfs count="286">
    <xf numFmtId="0" fontId="0" fillId="0" borderId="0" xfId="0"/>
    <xf numFmtId="0" fontId="2" fillId="0" borderId="0" xfId="0" applyFont="1"/>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justify" vertical="center" wrapText="1"/>
    </xf>
    <xf numFmtId="0" fontId="1" fillId="0" borderId="0" xfId="0" applyFont="1" applyAlignment="1">
      <alignment vertical="center"/>
    </xf>
    <xf numFmtId="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6" fillId="0" borderId="1" xfId="0" applyFont="1" applyBorder="1" applyAlignment="1">
      <alignment horizontal="left" vertical="center"/>
    </xf>
    <xf numFmtId="0" fontId="1" fillId="0" borderId="1" xfId="0" applyFont="1" applyBorder="1" applyAlignment="1">
      <alignment vertical="center"/>
    </xf>
    <xf numFmtId="3"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horizontal="justify" vertical="center" wrapText="1"/>
    </xf>
    <xf numFmtId="0" fontId="8" fillId="0" borderId="1" xfId="0" applyFont="1" applyBorder="1" applyAlignment="1">
      <alignment horizontal="left" vertical="center"/>
    </xf>
    <xf numFmtId="3" fontId="2" fillId="0" borderId="6" xfId="0" applyNumberFormat="1" applyFont="1" applyBorder="1" applyAlignment="1">
      <alignment horizontal="center" vertical="center" wrapText="1"/>
    </xf>
    <xf numFmtId="3" fontId="0" fillId="0" borderId="0" xfId="0" applyNumberFormat="1"/>
    <xf numFmtId="0" fontId="2"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0" fontId="5" fillId="0" borderId="12" xfId="0" applyFont="1" applyBorder="1" applyAlignment="1">
      <alignment horizontal="center"/>
    </xf>
    <xf numFmtId="0" fontId="9" fillId="0" borderId="0" xfId="0" applyFont="1" applyAlignment="1">
      <alignment vertical="center" wrapText="1"/>
    </xf>
    <xf numFmtId="3" fontId="2" fillId="0" borderId="0" xfId="0" applyNumberFormat="1" applyFont="1"/>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0" fillId="0" borderId="0" xfId="0" applyFont="1"/>
    <xf numFmtId="0" fontId="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vertical="center"/>
    </xf>
    <xf numFmtId="4" fontId="8" fillId="0" borderId="1" xfId="0" applyNumberFormat="1" applyFont="1" applyBorder="1" applyAlignment="1">
      <alignment vertical="center"/>
    </xf>
    <xf numFmtId="2" fontId="8" fillId="0" borderId="1" xfId="0" applyNumberFormat="1" applyFont="1" applyBorder="1" applyAlignment="1">
      <alignment vertical="center"/>
    </xf>
    <xf numFmtId="3" fontId="8" fillId="0" borderId="1" xfId="0" applyNumberFormat="1" applyFont="1" applyBorder="1" applyAlignment="1">
      <alignment vertical="center"/>
    </xf>
    <xf numFmtId="0" fontId="6" fillId="0" borderId="1" xfId="0" applyFont="1" applyBorder="1"/>
    <xf numFmtId="3" fontId="6" fillId="0" borderId="1" xfId="2" applyNumberFormat="1" applyFont="1" applyFill="1" applyBorder="1" applyAlignment="1">
      <alignment horizontal="center" vertical="center"/>
    </xf>
    <xf numFmtId="0" fontId="8" fillId="0" borderId="1" xfId="0" applyFont="1" applyBorder="1" applyAlignment="1">
      <alignment horizontal="left" vertical="center" wrapText="1"/>
    </xf>
    <xf numFmtId="4" fontId="8" fillId="0" borderId="1" xfId="0" applyNumberFormat="1" applyFont="1" applyBorder="1" applyAlignment="1">
      <alignment horizontal="center" vertical="center"/>
    </xf>
    <xf numFmtId="3" fontId="8" fillId="0" borderId="1" xfId="2" applyNumberFormat="1" applyFont="1" applyFill="1" applyBorder="1" applyAlignment="1">
      <alignment horizontal="center" vertical="center"/>
    </xf>
    <xf numFmtId="0" fontId="21" fillId="0" borderId="0" xfId="0" applyFont="1"/>
    <xf numFmtId="2" fontId="6"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3" fontId="6" fillId="0" borderId="1" xfId="2"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0" fontId="6" fillId="0" borderId="0" xfId="0" applyFont="1"/>
    <xf numFmtId="0" fontId="18" fillId="0" borderId="0" xfId="0" applyFont="1" applyAlignment="1">
      <alignment vertical="center"/>
    </xf>
    <xf numFmtId="0" fontId="8" fillId="0" borderId="0" xfId="0" applyFont="1"/>
    <xf numFmtId="0" fontId="2" fillId="0" borderId="1" xfId="0" applyFont="1" applyBorder="1" applyAlignment="1">
      <alignment horizontal="left" vertical="center" wrapText="1"/>
    </xf>
    <xf numFmtId="0" fontId="1" fillId="0" borderId="1" xfId="0" applyFont="1" applyBorder="1" applyAlignment="1">
      <alignment horizontal="left" vertical="center" wrapText="1"/>
    </xf>
    <xf numFmtId="0" fontId="23" fillId="0" borderId="0" xfId="0" applyFont="1"/>
    <xf numFmtId="0" fontId="2" fillId="0" borderId="1" xfId="3" applyFont="1" applyBorder="1" applyAlignment="1">
      <alignment horizontal="left" vertical="center" wrapText="1"/>
    </xf>
    <xf numFmtId="0" fontId="2" fillId="0" borderId="4" xfId="0" applyFont="1" applyBorder="1" applyAlignment="1">
      <alignment horizontal="left" vertical="center" wrapText="1"/>
    </xf>
    <xf numFmtId="3" fontId="2" fillId="0" borderId="4" xfId="0" applyNumberFormat="1" applyFont="1" applyBorder="1" applyAlignment="1">
      <alignment horizontal="center" vertical="center" wrapText="1"/>
    </xf>
    <xf numFmtId="3" fontId="2" fillId="0" borderId="1" xfId="2"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3"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3" fontId="1" fillId="3" borderId="1" xfId="2"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4" fillId="0" borderId="2" xfId="0" applyFont="1" applyBorder="1" applyAlignment="1">
      <alignment horizontal="left" vertical="center" wrapText="1"/>
    </xf>
    <xf numFmtId="0" fontId="2" fillId="0" borderId="4" xfId="0" applyFont="1" applyBorder="1" applyAlignment="1">
      <alignment horizontal="center" vertical="center"/>
    </xf>
    <xf numFmtId="0" fontId="26" fillId="0" borderId="1" xfId="0" applyFont="1" applyBorder="1" applyAlignment="1">
      <alignment horizontal="left" vertical="center" wrapText="1"/>
    </xf>
    <xf numFmtId="0" fontId="24" fillId="0" borderId="1" xfId="0" applyFont="1" applyBorder="1" applyAlignment="1">
      <alignment vertical="center" wrapText="1"/>
    </xf>
    <xf numFmtId="0" fontId="1" fillId="0" borderId="2" xfId="0" applyFont="1" applyBorder="1" applyAlignment="1">
      <alignment horizontal="left" vertical="center" wrapText="1"/>
    </xf>
    <xf numFmtId="3" fontId="23" fillId="0" borderId="0" xfId="0" applyNumberFormat="1" applyFont="1"/>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9" fillId="0" borderId="0" xfId="0" applyFont="1" applyAlignment="1">
      <alignment vertical="center"/>
    </xf>
    <xf numFmtId="49" fontId="8" fillId="0" borderId="1" xfId="6" applyNumberFormat="1" applyFont="1" applyBorder="1" applyAlignment="1">
      <alignment horizontal="center" vertical="center"/>
    </xf>
    <xf numFmtId="49" fontId="8" fillId="0" borderId="1" xfId="6" applyNumberFormat="1" applyFont="1" applyBorder="1" applyAlignment="1">
      <alignment vertical="center"/>
    </xf>
    <xf numFmtId="43" fontId="8" fillId="0" borderId="1" xfId="2" applyFont="1" applyFill="1" applyBorder="1" applyAlignment="1">
      <alignment horizontal="right" vertical="center"/>
    </xf>
    <xf numFmtId="166" fontId="8" fillId="0" borderId="1" xfId="2" applyNumberFormat="1" applyFont="1" applyFill="1" applyBorder="1" applyAlignment="1">
      <alignment horizontal="right" vertical="center"/>
    </xf>
    <xf numFmtId="166" fontId="8" fillId="0" borderId="1" xfId="6" applyNumberFormat="1" applyFont="1" applyBorder="1" applyAlignment="1">
      <alignment horizontal="right" vertical="center"/>
    </xf>
    <xf numFmtId="0" fontId="8" fillId="0" borderId="1" xfId="5" applyFont="1" applyBorder="1" applyAlignment="1">
      <alignment horizontal="center" vertical="center"/>
    </xf>
    <xf numFmtId="0" fontId="8" fillId="0" borderId="1" xfId="5" applyFont="1" applyBorder="1" applyAlignment="1">
      <alignment vertical="center"/>
    </xf>
    <xf numFmtId="0" fontId="29" fillId="0" borderId="0" xfId="6" applyFont="1" applyAlignment="1">
      <alignment vertical="center"/>
    </xf>
    <xf numFmtId="0" fontId="29" fillId="0" borderId="15" xfId="6" applyFont="1" applyBorder="1" applyAlignment="1">
      <alignment vertical="center"/>
    </xf>
    <xf numFmtId="0" fontId="29" fillId="0" borderId="16" xfId="6" applyFont="1" applyBorder="1" applyAlignment="1">
      <alignment vertical="center"/>
    </xf>
    <xf numFmtId="0" fontId="8" fillId="0" borderId="1" xfId="6" applyFont="1" applyBorder="1" applyAlignment="1">
      <alignment horizontal="left" vertical="center" wrapText="1"/>
    </xf>
    <xf numFmtId="2" fontId="8" fillId="0" borderId="1" xfId="6" applyNumberFormat="1" applyFont="1" applyBorder="1" applyAlignment="1">
      <alignment horizontal="right" vertical="center"/>
    </xf>
    <xf numFmtId="43" fontId="8" fillId="0" borderId="1" xfId="6" applyNumberFormat="1" applyFont="1" applyBorder="1" applyAlignment="1">
      <alignment horizontal="center" vertical="center"/>
    </xf>
    <xf numFmtId="3" fontId="8" fillId="0" borderId="1" xfId="6" applyNumberFormat="1" applyFont="1" applyBorder="1" applyAlignment="1">
      <alignment horizontal="center" vertical="center"/>
    </xf>
    <xf numFmtId="0" fontId="8" fillId="0" borderId="1" xfId="6" applyFont="1" applyBorder="1" applyAlignment="1">
      <alignment horizontal="center" vertical="center"/>
    </xf>
    <xf numFmtId="49" fontId="8" fillId="0" borderId="1" xfId="6" applyNumberFormat="1" applyFont="1" applyBorder="1" applyAlignment="1">
      <alignment horizontal="left" vertical="center" wrapText="1"/>
    </xf>
    <xf numFmtId="43" fontId="8" fillId="0" borderId="4" xfId="2" applyFont="1" applyFill="1" applyBorder="1" applyAlignment="1">
      <alignment horizontal="center" vertical="center"/>
    </xf>
    <xf numFmtId="3" fontId="8" fillId="0" borderId="4" xfId="6" applyNumberFormat="1" applyFont="1" applyBorder="1" applyAlignment="1">
      <alignment horizontal="center" vertical="center"/>
    </xf>
    <xf numFmtId="166" fontId="8" fillId="0" borderId="4" xfId="2" applyNumberFormat="1" applyFont="1" applyFill="1" applyBorder="1" applyAlignment="1">
      <alignment horizontal="right" vertical="center"/>
    </xf>
    <xf numFmtId="0" fontId="6" fillId="0" borderId="1" xfId="5" applyFont="1" applyBorder="1" applyAlignment="1">
      <alignment horizontal="center" vertical="center"/>
    </xf>
    <xf numFmtId="0" fontId="6" fillId="0" borderId="1" xfId="6" applyFont="1" applyBorder="1" applyAlignment="1">
      <alignment vertical="center" wrapText="1"/>
    </xf>
    <xf numFmtId="4" fontId="6" fillId="0" borderId="1" xfId="6" applyNumberFormat="1" applyFont="1" applyBorder="1" applyAlignment="1">
      <alignment vertical="center" wrapText="1"/>
    </xf>
    <xf numFmtId="166" fontId="6" fillId="0" borderId="1" xfId="2" applyNumberFormat="1" applyFont="1" applyFill="1" applyBorder="1" applyAlignment="1">
      <alignment vertical="center" wrapText="1"/>
    </xf>
    <xf numFmtId="43" fontId="6" fillId="0" borderId="1" xfId="2" applyFont="1" applyFill="1" applyBorder="1" applyAlignment="1">
      <alignment vertical="center" wrapText="1"/>
    </xf>
    <xf numFmtId="0" fontId="6" fillId="0" borderId="1" xfId="6" applyFont="1" applyBorder="1" applyAlignment="1">
      <alignment horizontal="center" vertical="center" wrapText="1"/>
    </xf>
    <xf numFmtId="43" fontId="8" fillId="0" borderId="1" xfId="2" applyFont="1" applyFill="1" applyBorder="1" applyAlignment="1">
      <alignment horizontal="center" vertical="center"/>
    </xf>
    <xf numFmtId="4" fontId="8" fillId="0" borderId="1" xfId="6" applyNumberFormat="1" applyFont="1" applyBorder="1" applyAlignment="1">
      <alignment horizontal="center" vertical="center"/>
    </xf>
    <xf numFmtId="49" fontId="6" fillId="0" borderId="1" xfId="6" applyNumberFormat="1" applyFont="1" applyBorder="1" applyAlignment="1">
      <alignment horizontal="left" vertical="center" wrapText="1"/>
    </xf>
    <xf numFmtId="166" fontId="6" fillId="0" borderId="4" xfId="2" applyNumberFormat="1" applyFont="1" applyFill="1" applyBorder="1" applyAlignment="1">
      <alignment horizontal="center" vertical="center"/>
    </xf>
    <xf numFmtId="2" fontId="8" fillId="0" borderId="4" xfId="6" applyNumberFormat="1" applyFont="1" applyBorder="1" applyAlignment="1">
      <alignment horizontal="right" vertical="center"/>
    </xf>
    <xf numFmtId="49" fontId="6" fillId="0" borderId="1" xfId="6" applyNumberFormat="1" applyFont="1" applyBorder="1" applyAlignment="1">
      <alignment horizontal="left" vertical="center"/>
    </xf>
    <xf numFmtId="2" fontId="6" fillId="0" borderId="1" xfId="2" applyNumberFormat="1" applyFont="1" applyFill="1" applyBorder="1" applyAlignment="1">
      <alignment horizontal="center" vertical="center"/>
    </xf>
    <xf numFmtId="2" fontId="6" fillId="0" borderId="1" xfId="2" applyNumberFormat="1" applyFont="1" applyFill="1" applyBorder="1" applyAlignment="1">
      <alignment vertical="center"/>
    </xf>
    <xf numFmtId="167" fontId="6" fillId="0" borderId="1" xfId="2" applyNumberFormat="1" applyFont="1" applyFill="1" applyBorder="1" applyAlignment="1">
      <alignment vertical="center"/>
    </xf>
    <xf numFmtId="167" fontId="6" fillId="0" borderId="1" xfId="2" applyNumberFormat="1" applyFont="1" applyFill="1" applyBorder="1" applyAlignment="1">
      <alignment horizontal="center" vertical="center"/>
    </xf>
    <xf numFmtId="3" fontId="6" fillId="0" borderId="1" xfId="6" applyNumberFormat="1" applyFont="1" applyBorder="1" applyAlignment="1">
      <alignment vertical="center"/>
    </xf>
    <xf numFmtId="0" fontId="6" fillId="0" borderId="1" xfId="5" applyFont="1" applyBorder="1" applyAlignment="1">
      <alignment horizontal="left" vertical="center" wrapText="1"/>
    </xf>
    <xf numFmtId="0" fontId="6" fillId="0" borderId="1" xfId="5" quotePrefix="1" applyFont="1" applyBorder="1" applyAlignment="1">
      <alignment horizontal="center" vertical="center"/>
    </xf>
    <xf numFmtId="0" fontId="30" fillId="0" borderId="0" xfId="5" applyFont="1"/>
    <xf numFmtId="43" fontId="6" fillId="0" borderId="1" xfId="2" quotePrefix="1" applyFont="1" applyFill="1" applyBorder="1" applyAlignment="1">
      <alignment horizontal="center" vertical="center"/>
    </xf>
    <xf numFmtId="0" fontId="6" fillId="0" borderId="1" xfId="6" applyFont="1" applyBorder="1" applyAlignment="1">
      <alignment horizontal="center" vertical="center"/>
    </xf>
    <xf numFmtId="43" fontId="6" fillId="0" borderId="1" xfId="2" applyFont="1" applyFill="1" applyBorder="1" applyAlignment="1">
      <alignment horizontal="right" vertical="center"/>
    </xf>
    <xf numFmtId="166" fontId="6" fillId="0" borderId="1" xfId="2" applyNumberFormat="1" applyFont="1" applyFill="1" applyBorder="1" applyAlignment="1">
      <alignment horizontal="right" vertical="center"/>
    </xf>
    <xf numFmtId="2" fontId="6" fillId="0" borderId="1" xfId="6" applyNumberFormat="1" applyFont="1" applyBorder="1" applyAlignment="1">
      <alignment horizontal="right" vertical="center"/>
    </xf>
    <xf numFmtId="43" fontId="6" fillId="0" borderId="1" xfId="2" applyFont="1" applyFill="1" applyBorder="1" applyAlignment="1">
      <alignment horizontal="center" vertical="center"/>
    </xf>
    <xf numFmtId="3" fontId="6" fillId="0" borderId="1" xfId="6" applyNumberFormat="1" applyFont="1" applyBorder="1" applyAlignment="1">
      <alignment horizontal="center" vertical="center"/>
    </xf>
    <xf numFmtId="0" fontId="31" fillId="0" borderId="0" xfId="6" applyFont="1" applyAlignment="1">
      <alignment vertical="center"/>
    </xf>
    <xf numFmtId="0" fontId="31" fillId="0" borderId="15" xfId="6" applyFont="1" applyBorder="1" applyAlignment="1">
      <alignment vertical="center"/>
    </xf>
    <xf numFmtId="0" fontId="31" fillId="0" borderId="16" xfId="6" applyFont="1" applyBorder="1" applyAlignment="1">
      <alignment vertical="center"/>
    </xf>
    <xf numFmtId="0" fontId="1" fillId="0" borderId="1" xfId="5" applyFont="1" applyBorder="1" applyAlignment="1">
      <alignment vertical="center"/>
    </xf>
    <xf numFmtId="0" fontId="29" fillId="4" borderId="0" xfId="6" applyFont="1" applyFill="1" applyAlignment="1">
      <alignment vertical="center"/>
    </xf>
    <xf numFmtId="0" fontId="29" fillId="5" borderId="15" xfId="6" applyFont="1" applyFill="1" applyBorder="1" applyAlignment="1">
      <alignment vertical="center"/>
    </xf>
    <xf numFmtId="0" fontId="29" fillId="5" borderId="16" xfId="6" applyFont="1" applyFill="1" applyBorder="1" applyAlignment="1">
      <alignment vertical="center"/>
    </xf>
    <xf numFmtId="43" fontId="8" fillId="0" borderId="1" xfId="6" applyNumberFormat="1" applyFont="1" applyBorder="1" applyAlignment="1">
      <alignment horizontal="right" vertical="center"/>
    </xf>
    <xf numFmtId="0" fontId="29" fillId="6" borderId="15" xfId="6" applyFont="1" applyFill="1" applyBorder="1" applyAlignment="1">
      <alignment vertical="center"/>
    </xf>
    <xf numFmtId="0" fontId="29" fillId="6" borderId="16" xfId="6" applyFont="1" applyFill="1" applyBorder="1" applyAlignment="1">
      <alignment vertical="center"/>
    </xf>
    <xf numFmtId="43" fontId="8" fillId="0" borderId="4" xfId="2" applyFont="1" applyFill="1" applyBorder="1" applyAlignment="1">
      <alignment horizontal="right" vertical="center"/>
    </xf>
    <xf numFmtId="0" fontId="6" fillId="0" borderId="1" xfId="5" applyFont="1" applyBorder="1" applyAlignment="1">
      <alignment horizontal="right" vertical="center"/>
    </xf>
    <xf numFmtId="2" fontId="26" fillId="0" borderId="1" xfId="5" applyNumberFormat="1" applyFont="1" applyBorder="1" applyAlignment="1">
      <alignment horizontal="right" vertical="center" wrapText="1"/>
    </xf>
    <xf numFmtId="168" fontId="26" fillId="0" borderId="1" xfId="5" applyNumberFormat="1" applyFont="1" applyBorder="1" applyAlignment="1">
      <alignment horizontal="right" vertical="center"/>
    </xf>
    <xf numFmtId="2" fontId="8" fillId="0" borderId="1" xfId="7" applyNumberFormat="1" applyFont="1" applyBorder="1" applyAlignment="1">
      <alignment horizontal="right" vertical="center"/>
    </xf>
    <xf numFmtId="3" fontId="8" fillId="0" borderId="1" xfId="7" applyNumberFormat="1" applyFont="1" applyBorder="1" applyAlignment="1">
      <alignment horizontal="center" vertical="center"/>
    </xf>
    <xf numFmtId="0" fontId="6" fillId="0" borderId="1" xfId="2" applyNumberFormat="1" applyFont="1" applyFill="1" applyBorder="1" applyAlignment="1">
      <alignment horizontal="center" vertical="center"/>
    </xf>
    <xf numFmtId="49" fontId="8" fillId="0" borderId="1" xfId="7" applyNumberFormat="1" applyFont="1" applyBorder="1" applyAlignment="1">
      <alignment horizontal="center" vertical="center"/>
    </xf>
    <xf numFmtId="49" fontId="8" fillId="0" borderId="1" xfId="7" applyNumberFormat="1" applyFont="1" applyBorder="1" applyAlignment="1">
      <alignment vertical="center"/>
    </xf>
    <xf numFmtId="0" fontId="8" fillId="0" borderId="1" xfId="2" applyNumberFormat="1" applyFont="1" applyFill="1" applyBorder="1" applyAlignment="1">
      <alignment horizontal="center" vertical="center"/>
    </xf>
    <xf numFmtId="166" fontId="8" fillId="0" borderId="1" xfId="7" applyNumberFormat="1" applyFont="1" applyBorder="1" applyAlignment="1">
      <alignment horizontal="right" vertical="center"/>
    </xf>
    <xf numFmtId="0" fontId="31" fillId="0" borderId="0" xfId="7" applyFont="1"/>
    <xf numFmtId="0" fontId="8" fillId="0" borderId="1" xfId="7" applyFont="1" applyBorder="1" applyAlignment="1">
      <alignment horizontal="left" vertical="center" wrapText="1"/>
    </xf>
    <xf numFmtId="0" fontId="8" fillId="0" borderId="1" xfId="7" applyFont="1" applyBorder="1" applyAlignment="1">
      <alignment horizontal="center" vertical="center"/>
    </xf>
    <xf numFmtId="49" fontId="8" fillId="0" borderId="1" xfId="7" applyNumberFormat="1" applyFont="1" applyBorder="1" applyAlignment="1">
      <alignment horizontal="left" vertical="center" wrapText="1"/>
    </xf>
    <xf numFmtId="0" fontId="6" fillId="0" borderId="1" xfId="7" applyFont="1" applyBorder="1" applyAlignment="1">
      <alignment horizontal="center" vertical="center"/>
    </xf>
    <xf numFmtId="0" fontId="6" fillId="0" borderId="1" xfId="7" applyFont="1" applyBorder="1" applyAlignment="1">
      <alignment horizontal="left" vertical="center" wrapText="1"/>
    </xf>
    <xf numFmtId="0" fontId="6" fillId="0" borderId="1" xfId="7" applyFont="1" applyBorder="1" applyAlignment="1">
      <alignment horizontal="justify" vertical="center" wrapText="1"/>
    </xf>
    <xf numFmtId="0" fontId="6" fillId="0" borderId="1" xfId="7" applyFont="1" applyBorder="1" applyAlignment="1">
      <alignment horizontal="center" vertical="center" wrapText="1"/>
    </xf>
    <xf numFmtId="0" fontId="6" fillId="0" borderId="1" xfId="7" applyFont="1" applyBorder="1" applyAlignment="1">
      <alignment vertical="center" wrapText="1"/>
    </xf>
    <xf numFmtId="2" fontId="6" fillId="0" borderId="1" xfId="7" applyNumberFormat="1" applyFont="1" applyBorder="1" applyAlignment="1">
      <alignment horizontal="right" vertical="center"/>
    </xf>
    <xf numFmtId="166" fontId="8" fillId="0" borderId="1" xfId="2" applyNumberFormat="1" applyFont="1" applyFill="1" applyBorder="1" applyAlignment="1">
      <alignment horizontal="center" vertical="center"/>
    </xf>
    <xf numFmtId="43" fontId="6" fillId="0" borderId="1" xfId="7" applyNumberFormat="1" applyFont="1" applyBorder="1" applyAlignment="1">
      <alignment vertical="center" wrapText="1"/>
    </xf>
    <xf numFmtId="166" fontId="6" fillId="0" borderId="1" xfId="7" applyNumberFormat="1" applyFont="1" applyBorder="1" applyAlignment="1">
      <alignment vertical="center" wrapText="1"/>
    </xf>
    <xf numFmtId="49" fontId="6" fillId="0" borderId="1" xfId="7" applyNumberFormat="1" applyFont="1" applyBorder="1" applyAlignment="1">
      <alignment horizontal="left" vertical="center" wrapText="1"/>
    </xf>
    <xf numFmtId="169" fontId="8" fillId="0" borderId="1" xfId="7" applyNumberFormat="1" applyFont="1" applyBorder="1" applyAlignment="1">
      <alignment horizontal="center" vertical="center"/>
    </xf>
    <xf numFmtId="166" fontId="6" fillId="0" borderId="1" xfId="2" applyNumberFormat="1" applyFont="1" applyFill="1" applyBorder="1" applyAlignment="1">
      <alignment horizontal="center" vertical="center" wrapText="1"/>
    </xf>
    <xf numFmtId="4" fontId="6" fillId="0" borderId="1" xfId="7" applyNumberFormat="1" applyFont="1" applyBorder="1" applyAlignment="1">
      <alignment horizontal="center" vertical="center"/>
    </xf>
    <xf numFmtId="166" fontId="6" fillId="0" borderId="1" xfId="2" applyNumberFormat="1" applyFont="1" applyFill="1" applyBorder="1" applyAlignment="1">
      <alignment horizontal="center" vertical="center"/>
    </xf>
    <xf numFmtId="2" fontId="6" fillId="0" borderId="1" xfId="7" applyNumberFormat="1" applyFont="1" applyBorder="1" applyAlignment="1">
      <alignment horizontal="center" vertical="center"/>
    </xf>
    <xf numFmtId="0" fontId="30" fillId="0" borderId="1" xfId="2" quotePrefix="1" applyNumberFormat="1" applyFont="1" applyFill="1" applyBorder="1" applyAlignment="1">
      <alignment horizontal="center" vertical="center"/>
    </xf>
    <xf numFmtId="0" fontId="30" fillId="0" borderId="1" xfId="5" quotePrefix="1" applyFont="1" applyBorder="1" applyAlignment="1">
      <alignment horizontal="center" vertical="center"/>
    </xf>
    <xf numFmtId="0" fontId="8" fillId="0" borderId="1" xfId="5" applyFont="1" applyBorder="1" applyAlignment="1">
      <alignment horizontal="left" vertical="center" wrapText="1"/>
    </xf>
    <xf numFmtId="2" fontId="8" fillId="0" borderId="1" xfId="5" applyNumberFormat="1" applyFont="1" applyBorder="1" applyAlignment="1">
      <alignment horizontal="right" vertical="center" wrapText="1"/>
    </xf>
    <xf numFmtId="0" fontId="8" fillId="0" borderId="1" xfId="5" quotePrefix="1" applyFont="1" applyBorder="1" applyAlignment="1">
      <alignment horizontal="center" vertical="center"/>
    </xf>
    <xf numFmtId="2" fontId="6" fillId="0" borderId="1" xfId="5" applyNumberFormat="1" applyFont="1" applyBorder="1" applyAlignment="1">
      <alignment horizontal="right" vertical="center" wrapText="1"/>
    </xf>
    <xf numFmtId="43" fontId="6" fillId="0" borderId="1" xfId="2" applyFont="1" applyFill="1" applyBorder="1" applyAlignment="1">
      <alignment vertical="center"/>
    </xf>
    <xf numFmtId="166" fontId="6" fillId="0" borderId="1" xfId="2" applyNumberFormat="1" applyFont="1" applyFill="1" applyBorder="1" applyAlignment="1">
      <alignment vertical="center"/>
    </xf>
    <xf numFmtId="0" fontId="6" fillId="0" borderId="1" xfId="2" applyNumberFormat="1" applyFont="1" applyFill="1" applyBorder="1" applyAlignment="1">
      <alignment horizontal="center" vertical="center" wrapText="1"/>
    </xf>
    <xf numFmtId="0" fontId="32" fillId="0" borderId="1" xfId="5" applyFont="1" applyBorder="1" applyAlignment="1">
      <alignment horizontal="center" vertical="center" wrapText="1"/>
    </xf>
    <xf numFmtId="0" fontId="32" fillId="0" borderId="1" xfId="2" applyNumberFormat="1" applyFont="1" applyBorder="1" applyAlignment="1">
      <alignment horizontal="center" vertical="center" wrapText="1"/>
    </xf>
    <xf numFmtId="49" fontId="32" fillId="0" borderId="1" xfId="5" applyNumberFormat="1" applyFont="1" applyBorder="1" applyAlignment="1">
      <alignment horizontal="center" vertical="center" wrapText="1"/>
    </xf>
    <xf numFmtId="0" fontId="28" fillId="0" borderId="0" xfId="5"/>
    <xf numFmtId="0" fontId="33" fillId="0" borderId="1" xfId="5" applyFont="1" applyBorder="1" applyAlignment="1">
      <alignment horizontal="center" vertical="center" wrapText="1"/>
    </xf>
    <xf numFmtId="0" fontId="10" fillId="0" borderId="0" xfId="5" applyFont="1"/>
    <xf numFmtId="49" fontId="8" fillId="0" borderId="1" xfId="0" applyNumberFormat="1" applyFont="1" applyBorder="1" applyAlignment="1">
      <alignment horizontal="center" vertical="center"/>
    </xf>
    <xf numFmtId="49" fontId="8" fillId="0" borderId="1" xfId="0" applyNumberFormat="1" applyFont="1" applyBorder="1" applyAlignment="1">
      <alignment vertical="center"/>
    </xf>
    <xf numFmtId="166" fontId="8" fillId="0" borderId="1" xfId="2" applyNumberFormat="1" applyFont="1" applyFill="1" applyBorder="1" applyAlignment="1">
      <alignment vertical="center" wrapText="1"/>
    </xf>
    <xf numFmtId="166" fontId="8" fillId="0" borderId="14" xfId="2" applyNumberFormat="1" applyFont="1" applyFill="1" applyBorder="1" applyAlignment="1">
      <alignment vertical="center" wrapText="1"/>
    </xf>
    <xf numFmtId="0" fontId="34" fillId="0" borderId="0" xfId="0" applyFont="1"/>
    <xf numFmtId="0" fontId="8" fillId="0" borderId="1" xfId="0" applyFont="1" applyBorder="1" applyAlignment="1">
      <alignment horizontal="center" vertical="center"/>
    </xf>
    <xf numFmtId="49" fontId="8" fillId="0" borderId="1" xfId="0" applyNumberFormat="1" applyFont="1" applyBorder="1" applyAlignment="1">
      <alignment horizontal="left" vertical="center"/>
    </xf>
    <xf numFmtId="0" fontId="6" fillId="0" borderId="1" xfId="8" applyFont="1" applyBorder="1" applyAlignment="1">
      <alignment horizontal="right" vertical="center"/>
    </xf>
    <xf numFmtId="49" fontId="6" fillId="0" borderId="1" xfId="8" applyNumberFormat="1" applyFont="1" applyBorder="1" applyAlignment="1">
      <alignment horizontal="left" vertical="center"/>
    </xf>
    <xf numFmtId="0" fontId="6" fillId="0" borderId="1" xfId="8" applyFont="1" applyBorder="1" applyAlignment="1">
      <alignment horizontal="left" vertical="center"/>
    </xf>
    <xf numFmtId="0" fontId="29" fillId="0" borderId="0" xfId="0" applyFont="1"/>
    <xf numFmtId="0" fontId="8" fillId="0" borderId="1" xfId="5" applyFont="1" applyBorder="1" applyAlignment="1">
      <alignment horizontal="right" vertical="center" wrapText="1"/>
    </xf>
    <xf numFmtId="49" fontId="8" fillId="0" borderId="1" xfId="0" applyNumberFormat="1" applyFont="1" applyBorder="1" applyAlignment="1">
      <alignment vertical="center" wrapText="1"/>
    </xf>
    <xf numFmtId="49" fontId="8" fillId="0" borderId="1" xfId="0" applyNumberFormat="1" applyFont="1" applyBorder="1" applyAlignment="1">
      <alignment horizontal="left" vertical="center" wrapText="1"/>
    </xf>
    <xf numFmtId="49" fontId="8" fillId="0" borderId="1" xfId="9" applyNumberFormat="1" applyFont="1" applyBorder="1" applyAlignment="1">
      <alignment horizontal="center" vertical="center"/>
    </xf>
    <xf numFmtId="49" fontId="8" fillId="0" borderId="1" xfId="9" applyNumberFormat="1" applyFont="1" applyBorder="1" applyAlignment="1">
      <alignment horizontal="left" vertical="center"/>
    </xf>
    <xf numFmtId="1" fontId="8" fillId="0" borderId="1" xfId="9" applyNumberFormat="1" applyFont="1" applyBorder="1" applyAlignment="1">
      <alignment horizontal="right" vertical="center"/>
    </xf>
    <xf numFmtId="0" fontId="31" fillId="0" borderId="0" xfId="8" applyFont="1"/>
    <xf numFmtId="0" fontId="6" fillId="0" borderId="1" xfId="9" applyFont="1" applyBorder="1" applyAlignment="1">
      <alignment horizontal="center" vertical="center"/>
    </xf>
    <xf numFmtId="49" fontId="6" fillId="0" borderId="1" xfId="9" applyNumberFormat="1" applyFont="1" applyBorder="1" applyAlignment="1">
      <alignment horizontal="left" vertical="center" wrapText="1"/>
    </xf>
    <xf numFmtId="49" fontId="6" fillId="0" borderId="1" xfId="9" applyNumberFormat="1" applyFont="1" applyBorder="1" applyAlignment="1">
      <alignment horizontal="right" vertical="center" wrapText="1"/>
    </xf>
    <xf numFmtId="49" fontId="6" fillId="0" borderId="1" xfId="9" applyNumberFormat="1" applyFont="1" applyBorder="1" applyAlignment="1">
      <alignment horizontal="left" vertical="center"/>
    </xf>
    <xf numFmtId="0" fontId="6" fillId="0" borderId="1" xfId="9" applyFont="1" applyBorder="1" applyAlignment="1">
      <alignment horizontal="right" vertical="center"/>
    </xf>
    <xf numFmtId="1" fontId="6" fillId="0" borderId="1" xfId="9" applyNumberFormat="1" applyFont="1" applyBorder="1" applyAlignment="1">
      <alignment horizontal="right" vertical="center" wrapText="1"/>
    </xf>
    <xf numFmtId="1" fontId="31" fillId="0" borderId="1" xfId="8" applyNumberFormat="1" applyFont="1" applyBorder="1" applyAlignment="1">
      <alignment horizontal="right" vertical="center"/>
    </xf>
    <xf numFmtId="49" fontId="6" fillId="0" borderId="1" xfId="9" applyNumberFormat="1" applyFont="1" applyBorder="1" applyAlignment="1">
      <alignment vertical="center" wrapText="1"/>
    </xf>
    <xf numFmtId="49" fontId="8" fillId="0" borderId="1" xfId="8" applyNumberFormat="1" applyFont="1" applyBorder="1" applyAlignment="1">
      <alignment horizontal="center"/>
    </xf>
    <xf numFmtId="49" fontId="8" fillId="0" borderId="1" xfId="5" applyNumberFormat="1" applyFont="1" applyBorder="1" applyAlignment="1">
      <alignment horizontal="left" vertical="center" wrapText="1"/>
    </xf>
    <xf numFmtId="166" fontId="8" fillId="0" borderId="1" xfId="5" applyNumberFormat="1" applyFont="1" applyBorder="1" applyAlignment="1">
      <alignment horizontal="left" vertical="center" wrapText="1"/>
    </xf>
    <xf numFmtId="0" fontId="6" fillId="0" borderId="1" xfId="8" applyFont="1" applyBorder="1" applyAlignment="1">
      <alignment horizontal="center" vertical="center"/>
    </xf>
    <xf numFmtId="49" fontId="6" fillId="0" borderId="1" xfId="8" applyNumberFormat="1" applyFont="1" applyBorder="1" applyAlignment="1">
      <alignment vertical="center"/>
    </xf>
    <xf numFmtId="166" fontId="8" fillId="0" borderId="1" xfId="8" applyNumberFormat="1" applyFont="1" applyBorder="1" applyAlignment="1">
      <alignment horizontal="center" vertical="center"/>
    </xf>
    <xf numFmtId="49" fontId="8" fillId="0" borderId="1" xfId="8" applyNumberFormat="1" applyFont="1" applyBorder="1" applyAlignment="1">
      <alignment vertical="center"/>
    </xf>
    <xf numFmtId="49" fontId="8" fillId="0" borderId="1" xfId="8" applyNumberFormat="1" applyFont="1" applyBorder="1" applyAlignment="1">
      <alignment vertical="center" wrapText="1"/>
    </xf>
    <xf numFmtId="0" fontId="8"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8" fillId="0" borderId="6" xfId="0" applyFont="1" applyBorder="1" applyAlignment="1">
      <alignment horizontal="center" vertical="center" wrapText="1"/>
    </xf>
    <xf numFmtId="0" fontId="22"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left" vertical="center" wrapText="1"/>
    </xf>
    <xf numFmtId="0" fontId="1" fillId="0" borderId="0" xfId="0" applyFont="1" applyAlignment="1">
      <alignment horizontal="center" vertical="center" wrapText="1"/>
    </xf>
    <xf numFmtId="0" fontId="5" fillId="0" borderId="0" xfId="0" applyFont="1" applyAlignment="1">
      <alignment horizontal="center" vertical="center"/>
    </xf>
    <xf numFmtId="0" fontId="3"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wrapText="1"/>
    </xf>
    <xf numFmtId="0" fontId="14" fillId="0" borderId="1" xfId="0" applyFont="1" applyBorder="1" applyAlignment="1">
      <alignment horizontal="center" vertical="center" wrapText="1"/>
    </xf>
    <xf numFmtId="0" fontId="5" fillId="0" borderId="0" xfId="0" applyFont="1" applyAlignment="1">
      <alignment horizont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0" xfId="0" applyFont="1" applyAlignment="1">
      <alignment horizontal="center"/>
    </xf>
    <xf numFmtId="0" fontId="0" fillId="0" borderId="0" xfId="0" applyAlignment="1">
      <alignment horizontal="center"/>
    </xf>
    <xf numFmtId="0" fontId="1" fillId="0" borderId="13" xfId="0" applyFont="1" applyBorder="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xf>
    <xf numFmtId="0" fontId="14" fillId="0" borderId="14" xfId="0" applyFont="1" applyBorder="1" applyAlignment="1">
      <alignment horizontal="center" vertical="center" wrapText="1"/>
    </xf>
    <xf numFmtId="0" fontId="1" fillId="0" borderId="6" xfId="0" applyFont="1" applyBorder="1" applyAlignment="1">
      <alignment horizontal="center" vertical="center"/>
    </xf>
    <xf numFmtId="0" fontId="9"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center" vertical="center"/>
    </xf>
  </cellXfs>
  <cellStyles count="10">
    <cellStyle name="Comma" xfId="2" builtinId="3"/>
    <cellStyle name="Normal" xfId="0" builtinId="0"/>
    <cellStyle name="Normal 10 2" xfId="8"/>
    <cellStyle name="Normal 12" xfId="1"/>
    <cellStyle name="Normal 13" xfId="5"/>
    <cellStyle name="Normal 2" xfId="6"/>
    <cellStyle name="Normal 3" xfId="7"/>
    <cellStyle name="Normal 3 2" xfId="9"/>
    <cellStyle name="Normal 4" xfId="4"/>
    <cellStyle name="Normal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214</xdr:row>
      <xdr:rowOff>0</xdr:rowOff>
    </xdr:from>
    <xdr:to>
      <xdr:col>0</xdr:col>
      <xdr:colOff>347073</xdr:colOff>
      <xdr:row>214</xdr:row>
      <xdr:rowOff>0</xdr:rowOff>
    </xdr:to>
    <xdr:sp macro="" textlink="">
      <xdr:nvSpPr>
        <xdr:cNvPr id="6" name="AutoShape 9" descr="image?w=228&amp;h=1&amp;rev=1&amp;ac=1">
          <a:extLst>
            <a:ext uri="{FF2B5EF4-FFF2-40B4-BE49-F238E27FC236}">
              <a16:creationId xmlns="" xmlns:a16="http://schemas.microsoft.com/office/drawing/2014/main" id="{9EAA72A4-4124-46EB-A805-AA78BD8B9AF0}"/>
            </a:ext>
          </a:extLst>
        </xdr:cNvPr>
        <xdr:cNvSpPr>
          <a:spLocks noChangeAspect="1" noChangeArrowheads="1"/>
        </xdr:cNvSpPr>
      </xdr:nvSpPr>
      <xdr:spPr bwMode="auto">
        <a:xfrm>
          <a:off x="0" y="3528060"/>
          <a:ext cx="34707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7" name="AutoShape 9" descr="image?w=228&amp;h=1&amp;rev=1&amp;ac=1">
          <a:extLst>
            <a:ext uri="{FF2B5EF4-FFF2-40B4-BE49-F238E27FC236}">
              <a16:creationId xmlns="" xmlns:a16="http://schemas.microsoft.com/office/drawing/2014/main" id="{0879E507-5267-4923-9695-C30A8200BE08}"/>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8" name="AutoShape 9" descr="image?w=228&amp;h=1&amp;rev=1&amp;ac=1">
          <a:extLst>
            <a:ext uri="{FF2B5EF4-FFF2-40B4-BE49-F238E27FC236}">
              <a16:creationId xmlns="" xmlns:a16="http://schemas.microsoft.com/office/drawing/2014/main" id="{9BD2D437-CB1B-4F19-B896-91D2ABD5FF10}"/>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288</xdr:row>
      <xdr:rowOff>0</xdr:rowOff>
    </xdr:from>
    <xdr:to>
      <xdr:col>1</xdr:col>
      <xdr:colOff>381000</xdr:colOff>
      <xdr:row>288</xdr:row>
      <xdr:rowOff>0</xdr:rowOff>
    </xdr:to>
    <xdr:sp macro="" textlink="">
      <xdr:nvSpPr>
        <xdr:cNvPr id="9" name="AutoShape 9" descr="image?w=228&amp;h=1&amp;rev=1&amp;ac=1">
          <a:extLst>
            <a:ext uri="{FF2B5EF4-FFF2-40B4-BE49-F238E27FC236}">
              <a16:creationId xmlns="" xmlns:a16="http://schemas.microsoft.com/office/drawing/2014/main" id="{82547CCB-A1A4-4E80-97CB-B9BACF159651}"/>
            </a:ext>
          </a:extLst>
        </xdr:cNvPr>
        <xdr:cNvSpPr>
          <a:spLocks noChangeAspect="1" noChangeArrowheads="1"/>
        </xdr:cNvSpPr>
      </xdr:nvSpPr>
      <xdr:spPr bwMode="auto">
        <a:xfrm>
          <a:off x="335280" y="1719834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R395"/>
  <sheetViews>
    <sheetView topLeftCell="A382" zoomScale="70" zoomScaleNormal="70" workbookViewId="0">
      <selection activeCell="C402" sqref="C402"/>
    </sheetView>
  </sheetViews>
  <sheetFormatPr defaultColWidth="8.85546875" defaultRowHeight="15" x14ac:dyDescent="0.25"/>
  <cols>
    <col min="1" max="1" width="6.5703125" style="44" customWidth="1"/>
    <col min="2" max="2" width="30.42578125" style="44" bestFit="1" customWidth="1"/>
    <col min="3" max="3" width="11.85546875" style="44" bestFit="1" customWidth="1"/>
    <col min="4" max="4" width="10.140625" style="44" bestFit="1" customWidth="1"/>
    <col min="5" max="5" width="17.42578125" style="44" customWidth="1"/>
    <col min="6" max="6" width="10.140625" style="44" bestFit="1" customWidth="1"/>
    <col min="7" max="7" width="11.7109375" style="44" customWidth="1"/>
    <col min="8" max="8" width="10.28515625" style="44" customWidth="1"/>
    <col min="9" max="9" width="11.7109375" style="44" customWidth="1"/>
    <col min="10" max="10" width="9.42578125" style="44" customWidth="1"/>
    <col min="11" max="16384" width="8.85546875" style="44"/>
  </cols>
  <sheetData>
    <row r="1" spans="1:226" ht="16.5" x14ac:dyDescent="0.25">
      <c r="A1" s="236" t="s">
        <v>574</v>
      </c>
      <c r="B1" s="236"/>
      <c r="C1" s="236"/>
      <c r="D1" s="236"/>
      <c r="E1" s="236"/>
      <c r="F1" s="236"/>
      <c r="G1" s="236"/>
      <c r="H1" s="236"/>
      <c r="I1" s="236"/>
      <c r="J1" s="236"/>
    </row>
    <row r="2" spans="1:226" ht="23.25" customHeight="1" x14ac:dyDescent="0.25">
      <c r="A2" s="236" t="s">
        <v>576</v>
      </c>
      <c r="B2" s="236"/>
      <c r="C2" s="236"/>
      <c r="D2" s="236"/>
      <c r="E2" s="236"/>
      <c r="F2" s="236"/>
      <c r="G2" s="236"/>
      <c r="H2" s="236"/>
      <c r="I2" s="236"/>
    </row>
    <row r="3" spans="1:226" ht="19.5" customHeight="1" x14ac:dyDescent="0.25">
      <c r="A3" s="239" t="s">
        <v>575</v>
      </c>
      <c r="B3" s="239"/>
      <c r="C3" s="239"/>
      <c r="D3" s="239"/>
      <c r="E3" s="239"/>
      <c r="F3" s="239"/>
      <c r="G3" s="239"/>
      <c r="H3" s="239"/>
      <c r="I3" s="239"/>
    </row>
    <row r="4" spans="1:226" ht="9" customHeight="1" x14ac:dyDescent="0.25">
      <c r="A4" s="47"/>
      <c r="B4" s="240"/>
      <c r="C4" s="240"/>
      <c r="D4" s="240"/>
      <c r="E4" s="240"/>
      <c r="F4" s="240"/>
      <c r="G4" s="240"/>
      <c r="H4" s="240"/>
      <c r="I4" s="240"/>
    </row>
    <row r="5" spans="1:226" ht="23.1" customHeight="1" x14ac:dyDescent="0.25">
      <c r="A5" s="237" t="s">
        <v>10</v>
      </c>
      <c r="B5" s="237" t="s">
        <v>9</v>
      </c>
      <c r="C5" s="244" t="s">
        <v>211</v>
      </c>
      <c r="D5" s="245"/>
      <c r="E5" s="248" t="s">
        <v>3</v>
      </c>
      <c r="F5" s="245"/>
      <c r="G5" s="237" t="s">
        <v>0</v>
      </c>
      <c r="H5" s="237" t="s">
        <v>1</v>
      </c>
      <c r="I5" s="237" t="s">
        <v>208</v>
      </c>
      <c r="J5" s="243" t="s">
        <v>446</v>
      </c>
    </row>
    <row r="6" spans="1:226" ht="13.9" customHeight="1" x14ac:dyDescent="0.25">
      <c r="A6" s="241"/>
      <c r="B6" s="241"/>
      <c r="C6" s="246"/>
      <c r="D6" s="247"/>
      <c r="E6" s="249"/>
      <c r="F6" s="247"/>
      <c r="G6" s="241"/>
      <c r="H6" s="241"/>
      <c r="I6" s="241"/>
      <c r="J6" s="243"/>
    </row>
    <row r="7" spans="1:226" ht="35.25" customHeight="1" x14ac:dyDescent="0.25">
      <c r="A7" s="241"/>
      <c r="B7" s="241"/>
      <c r="C7" s="237" t="s">
        <v>505</v>
      </c>
      <c r="D7" s="237" t="s">
        <v>5</v>
      </c>
      <c r="E7" s="237" t="s">
        <v>13</v>
      </c>
      <c r="F7" s="237" t="s">
        <v>5</v>
      </c>
      <c r="G7" s="241"/>
      <c r="H7" s="241"/>
      <c r="I7" s="241"/>
      <c r="J7" s="243"/>
    </row>
    <row r="8" spans="1:226" ht="24.75" customHeight="1" x14ac:dyDescent="0.25">
      <c r="A8" s="238"/>
      <c r="B8" s="238"/>
      <c r="C8" s="238"/>
      <c r="D8" s="238"/>
      <c r="E8" s="238"/>
      <c r="F8" s="238"/>
      <c r="G8" s="238"/>
      <c r="H8" s="238"/>
      <c r="I8" s="238"/>
      <c r="J8" s="243"/>
    </row>
    <row r="9" spans="1:226" ht="23.1" customHeight="1" x14ac:dyDescent="0.25">
      <c r="A9" s="36"/>
      <c r="B9" s="36">
        <v>1</v>
      </c>
      <c r="C9" s="36">
        <v>2</v>
      </c>
      <c r="D9" s="36">
        <v>3</v>
      </c>
      <c r="E9" s="36">
        <v>4</v>
      </c>
      <c r="F9" s="36">
        <v>5</v>
      </c>
      <c r="G9" s="36">
        <v>6</v>
      </c>
      <c r="H9" s="36">
        <v>7</v>
      </c>
      <c r="I9" s="36">
        <v>8</v>
      </c>
      <c r="J9" s="48">
        <v>9</v>
      </c>
    </row>
    <row r="10" spans="1:226" s="110" customFormat="1" ht="25.5" customHeight="1" x14ac:dyDescent="0.25">
      <c r="A10" s="101"/>
      <c r="B10" s="102" t="s">
        <v>584</v>
      </c>
      <c r="C10" s="103"/>
      <c r="D10" s="104"/>
      <c r="E10" s="104"/>
      <c r="F10" s="105"/>
      <c r="G10" s="106"/>
      <c r="H10" s="107"/>
      <c r="I10" s="107"/>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9"/>
    </row>
    <row r="11" spans="1:226" s="110" customFormat="1" ht="27" customHeight="1" x14ac:dyDescent="0.25">
      <c r="A11" s="101" t="s">
        <v>6</v>
      </c>
      <c r="B11" s="111" t="s">
        <v>585</v>
      </c>
      <c r="C11" s="103"/>
      <c r="D11" s="105"/>
      <c r="E11" s="104"/>
      <c r="F11" s="112"/>
      <c r="G11" s="113"/>
      <c r="H11" s="114"/>
      <c r="I11" s="105"/>
      <c r="J11" s="105"/>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9"/>
    </row>
    <row r="12" spans="1:226" s="110" customFormat="1" ht="27" customHeight="1" x14ac:dyDescent="0.25">
      <c r="A12" s="115">
        <v>1</v>
      </c>
      <c r="B12" s="116" t="s">
        <v>586</v>
      </c>
      <c r="C12" s="103"/>
      <c r="D12" s="103"/>
      <c r="E12" s="104"/>
      <c r="F12" s="103"/>
      <c r="G12" s="117"/>
      <c r="H12" s="118"/>
      <c r="I12" s="119"/>
      <c r="J12" s="119"/>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9"/>
    </row>
    <row r="13" spans="1:226" s="110" customFormat="1" ht="27" customHeight="1" x14ac:dyDescent="0.25">
      <c r="A13" s="120" t="s">
        <v>213</v>
      </c>
      <c r="B13" s="121" t="s">
        <v>587</v>
      </c>
      <c r="C13" s="121">
        <v>19.649999999999999</v>
      </c>
      <c r="D13" s="122">
        <v>65.499999999999986</v>
      </c>
      <c r="E13" s="123">
        <v>26727</v>
      </c>
      <c r="F13" s="124">
        <v>334.08749999999998</v>
      </c>
      <c r="G13" s="125"/>
      <c r="H13" s="121"/>
      <c r="I13" s="125" t="s">
        <v>205</v>
      </c>
      <c r="J13" s="125"/>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9"/>
    </row>
    <row r="14" spans="1:226" s="110" customFormat="1" ht="27" customHeight="1" x14ac:dyDescent="0.25">
      <c r="A14" s="120" t="s">
        <v>214</v>
      </c>
      <c r="B14" s="121" t="s">
        <v>588</v>
      </c>
      <c r="C14" s="121">
        <v>9.7100000000000009</v>
      </c>
      <c r="D14" s="122">
        <v>32.366666666666674</v>
      </c>
      <c r="E14" s="123">
        <v>14333</v>
      </c>
      <c r="F14" s="124">
        <v>179.16249999999999</v>
      </c>
      <c r="G14" s="125"/>
      <c r="H14" s="121"/>
      <c r="I14" s="125"/>
      <c r="J14" s="125" t="s">
        <v>205</v>
      </c>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9"/>
    </row>
    <row r="15" spans="1:226" s="110" customFormat="1" ht="27" customHeight="1" x14ac:dyDescent="0.25">
      <c r="A15" s="115">
        <v>2</v>
      </c>
      <c r="B15" s="116" t="s">
        <v>589</v>
      </c>
      <c r="C15" s="103"/>
      <c r="D15" s="104"/>
      <c r="E15" s="104"/>
      <c r="F15" s="112"/>
      <c r="G15" s="126"/>
      <c r="H15" s="127"/>
      <c r="I15" s="104"/>
      <c r="J15" s="104"/>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9"/>
    </row>
    <row r="16" spans="1:226" s="110" customFormat="1" ht="27" customHeight="1" x14ac:dyDescent="0.25">
      <c r="A16" s="120" t="s">
        <v>225</v>
      </c>
      <c r="B16" s="121" t="s">
        <v>590</v>
      </c>
      <c r="C16" s="124">
        <v>1.65</v>
      </c>
      <c r="D16" s="122">
        <v>30</v>
      </c>
      <c r="E16" s="123">
        <v>21849</v>
      </c>
      <c r="F16" s="124">
        <v>312.12857142857143</v>
      </c>
      <c r="G16" s="125"/>
      <c r="H16" s="121"/>
      <c r="I16" s="125"/>
      <c r="J16" s="125" t="s">
        <v>205</v>
      </c>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9"/>
    </row>
    <row r="17" spans="1:226" s="110" customFormat="1" ht="27" customHeight="1" x14ac:dyDescent="0.25">
      <c r="A17" s="120" t="s">
        <v>222</v>
      </c>
      <c r="B17" s="121" t="s">
        <v>591</v>
      </c>
      <c r="C17" s="124">
        <v>1.37</v>
      </c>
      <c r="D17" s="122">
        <v>24.90909090909091</v>
      </c>
      <c r="E17" s="123">
        <v>23828</v>
      </c>
      <c r="F17" s="124">
        <v>340.4</v>
      </c>
      <c r="G17" s="125"/>
      <c r="H17" s="121"/>
      <c r="I17" s="125"/>
      <c r="J17" s="125" t="s">
        <v>205</v>
      </c>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9"/>
    </row>
    <row r="18" spans="1:226" s="110" customFormat="1" ht="27" customHeight="1" x14ac:dyDescent="0.25">
      <c r="A18" s="120" t="s">
        <v>447</v>
      </c>
      <c r="B18" s="121" t="s">
        <v>592</v>
      </c>
      <c r="C18" s="124">
        <v>2</v>
      </c>
      <c r="D18" s="122">
        <v>36.363636363636367</v>
      </c>
      <c r="E18" s="123">
        <v>23339</v>
      </c>
      <c r="F18" s="124">
        <v>333.41428571428571</v>
      </c>
      <c r="G18" s="125"/>
      <c r="H18" s="121"/>
      <c r="I18" s="125"/>
      <c r="J18" s="125" t="s">
        <v>205</v>
      </c>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9"/>
    </row>
    <row r="19" spans="1:226" s="110" customFormat="1" ht="27" customHeight="1" x14ac:dyDescent="0.25">
      <c r="A19" s="120" t="s">
        <v>448</v>
      </c>
      <c r="B19" s="121" t="s">
        <v>593</v>
      </c>
      <c r="C19" s="124">
        <v>4.34</v>
      </c>
      <c r="D19" s="122">
        <v>78.909090909090907</v>
      </c>
      <c r="E19" s="123">
        <v>33459</v>
      </c>
      <c r="F19" s="124">
        <v>477.98571428571427</v>
      </c>
      <c r="G19" s="125"/>
      <c r="H19" s="121"/>
      <c r="I19" s="125"/>
      <c r="J19" s="125" t="s">
        <v>205</v>
      </c>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9"/>
    </row>
    <row r="20" spans="1:226" s="110" customFormat="1" ht="27" customHeight="1" x14ac:dyDescent="0.25">
      <c r="A20" s="120" t="s">
        <v>449</v>
      </c>
      <c r="B20" s="121" t="s">
        <v>594</v>
      </c>
      <c r="C20" s="124">
        <v>4.3</v>
      </c>
      <c r="D20" s="122">
        <v>78.181818181818173</v>
      </c>
      <c r="E20" s="123">
        <v>15007</v>
      </c>
      <c r="F20" s="124">
        <v>214.38571428571427</v>
      </c>
      <c r="G20" s="125"/>
      <c r="H20" s="121"/>
      <c r="I20" s="125"/>
      <c r="J20" s="125" t="s">
        <v>205</v>
      </c>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9"/>
    </row>
    <row r="21" spans="1:226" s="110" customFormat="1" ht="27" customHeight="1" x14ac:dyDescent="0.25">
      <c r="A21" s="120" t="s">
        <v>450</v>
      </c>
      <c r="B21" s="121" t="s">
        <v>595</v>
      </c>
      <c r="C21" s="124">
        <v>16.32</v>
      </c>
      <c r="D21" s="122">
        <v>296.72727272727275</v>
      </c>
      <c r="E21" s="123">
        <v>37376</v>
      </c>
      <c r="F21" s="124">
        <v>533.94285714285718</v>
      </c>
      <c r="G21" s="125"/>
      <c r="H21" s="121"/>
      <c r="I21" s="125"/>
      <c r="J21" s="125"/>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9"/>
    </row>
    <row r="22" spans="1:226" s="110" customFormat="1" ht="27" customHeight="1" x14ac:dyDescent="0.25">
      <c r="A22" s="120" t="s">
        <v>451</v>
      </c>
      <c r="B22" s="121" t="s">
        <v>596</v>
      </c>
      <c r="C22" s="124">
        <v>11.75</v>
      </c>
      <c r="D22" s="122">
        <v>213.63636363636363</v>
      </c>
      <c r="E22" s="123">
        <v>23164</v>
      </c>
      <c r="F22" s="124">
        <v>330.91428571428571</v>
      </c>
      <c r="G22" s="125"/>
      <c r="H22" s="121"/>
      <c r="I22" s="125"/>
      <c r="J22" s="125" t="s">
        <v>205</v>
      </c>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9"/>
    </row>
    <row r="23" spans="1:226" s="110" customFormat="1" ht="27" customHeight="1" x14ac:dyDescent="0.25">
      <c r="A23" s="120" t="s">
        <v>452</v>
      </c>
      <c r="B23" s="121" t="s">
        <v>597</v>
      </c>
      <c r="C23" s="124">
        <v>6.77</v>
      </c>
      <c r="D23" s="122">
        <v>123.09090909090908</v>
      </c>
      <c r="E23" s="123">
        <v>35325</v>
      </c>
      <c r="F23" s="124">
        <v>504.64285714285717</v>
      </c>
      <c r="G23" s="125"/>
      <c r="H23" s="121"/>
      <c r="I23" s="125"/>
      <c r="J23" s="125" t="s">
        <v>205</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9"/>
    </row>
    <row r="24" spans="1:226" s="110" customFormat="1" ht="27" customHeight="1" x14ac:dyDescent="0.25">
      <c r="A24" s="120" t="s">
        <v>453</v>
      </c>
      <c r="B24" s="121" t="s">
        <v>598</v>
      </c>
      <c r="C24" s="124">
        <v>21.53</v>
      </c>
      <c r="D24" s="122">
        <v>391.45454545454544</v>
      </c>
      <c r="E24" s="123">
        <v>28672</v>
      </c>
      <c r="F24" s="124">
        <v>409.6</v>
      </c>
      <c r="G24" s="125"/>
      <c r="H24" s="121"/>
      <c r="I24" s="125"/>
      <c r="J24" s="125" t="s">
        <v>205</v>
      </c>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c r="EM24" s="108"/>
      <c r="EN24" s="108"/>
      <c r="EO24" s="108"/>
      <c r="EP24" s="108"/>
      <c r="EQ24" s="108"/>
      <c r="ER24" s="108"/>
      <c r="ES24" s="108"/>
      <c r="ET24" s="108"/>
      <c r="EU24" s="108"/>
      <c r="EV24" s="108"/>
      <c r="EW24" s="108"/>
      <c r="EX24" s="108"/>
      <c r="EY24" s="108"/>
      <c r="EZ24" s="108"/>
      <c r="FA24" s="108"/>
      <c r="FB24" s="108"/>
      <c r="FC24" s="108"/>
      <c r="FD24" s="108"/>
      <c r="FE24" s="108"/>
      <c r="FF24" s="108"/>
      <c r="FG24" s="108"/>
      <c r="FH24" s="108"/>
      <c r="FI24" s="108"/>
      <c r="FJ24" s="108"/>
      <c r="FK24" s="108"/>
      <c r="FL24" s="108"/>
      <c r="FM24" s="108"/>
      <c r="FN24" s="108"/>
      <c r="FO24" s="108"/>
      <c r="FP24" s="108"/>
      <c r="FQ24" s="108"/>
      <c r="FR24" s="108"/>
      <c r="FS24" s="108"/>
      <c r="FT24" s="108"/>
      <c r="FU24" s="108"/>
      <c r="FV24" s="108"/>
      <c r="FW24" s="108"/>
      <c r="FX24" s="108"/>
      <c r="FY24" s="108"/>
      <c r="FZ24" s="108"/>
      <c r="GA24" s="108"/>
      <c r="GB24" s="108"/>
      <c r="GC24" s="108"/>
      <c r="GD24" s="108"/>
      <c r="GE24" s="108"/>
      <c r="GF24" s="108"/>
      <c r="GG24" s="108"/>
      <c r="GH24" s="108"/>
      <c r="GI24" s="108"/>
      <c r="GJ24" s="108"/>
      <c r="GK24" s="108"/>
      <c r="GL24" s="108"/>
      <c r="GM24" s="108"/>
      <c r="GN24" s="108"/>
      <c r="GO24" s="108"/>
      <c r="GP24" s="108"/>
      <c r="GQ24" s="108"/>
      <c r="GR24" s="108"/>
      <c r="GS24" s="108"/>
      <c r="GT24" s="108"/>
      <c r="GU24" s="108"/>
      <c r="GV24" s="108"/>
      <c r="GW24" s="108"/>
      <c r="GX24" s="108"/>
      <c r="GY24" s="108"/>
      <c r="GZ24" s="108"/>
      <c r="HA24" s="108"/>
      <c r="HB24" s="108"/>
      <c r="HC24" s="108"/>
      <c r="HD24" s="108"/>
      <c r="HE24" s="108"/>
      <c r="HF24" s="108"/>
      <c r="HG24" s="108"/>
      <c r="HH24" s="108"/>
      <c r="HI24" s="108"/>
      <c r="HJ24" s="108"/>
      <c r="HK24" s="108"/>
      <c r="HL24" s="108"/>
      <c r="HM24" s="108"/>
      <c r="HN24" s="108"/>
      <c r="HO24" s="108"/>
      <c r="HP24" s="108"/>
      <c r="HQ24" s="108"/>
      <c r="HR24" s="109"/>
    </row>
    <row r="25" spans="1:226" s="110" customFormat="1" ht="27" customHeight="1" x14ac:dyDescent="0.25">
      <c r="A25" s="120" t="s">
        <v>454</v>
      </c>
      <c r="B25" s="121" t="s">
        <v>599</v>
      </c>
      <c r="C25" s="124">
        <v>15.56</v>
      </c>
      <c r="D25" s="122">
        <v>282.90909090909093</v>
      </c>
      <c r="E25" s="123">
        <v>31778</v>
      </c>
      <c r="F25" s="124">
        <v>453.97142857142859</v>
      </c>
      <c r="G25" s="125"/>
      <c r="H25" s="121"/>
      <c r="I25" s="125"/>
      <c r="J25" s="125"/>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108"/>
      <c r="GH25" s="108"/>
      <c r="GI25" s="108"/>
      <c r="GJ25" s="108"/>
      <c r="GK25" s="108"/>
      <c r="GL25" s="108"/>
      <c r="GM25" s="108"/>
      <c r="GN25" s="108"/>
      <c r="GO25" s="108"/>
      <c r="GP25" s="108"/>
      <c r="GQ25" s="108"/>
      <c r="GR25" s="108"/>
      <c r="GS25" s="108"/>
      <c r="GT25" s="108"/>
      <c r="GU25" s="108"/>
      <c r="GV25" s="108"/>
      <c r="GW25" s="108"/>
      <c r="GX25" s="108"/>
      <c r="GY25" s="108"/>
      <c r="GZ25" s="108"/>
      <c r="HA25" s="108"/>
      <c r="HB25" s="108"/>
      <c r="HC25" s="108"/>
      <c r="HD25" s="108"/>
      <c r="HE25" s="108"/>
      <c r="HF25" s="108"/>
      <c r="HG25" s="108"/>
      <c r="HH25" s="108"/>
      <c r="HI25" s="108"/>
      <c r="HJ25" s="108"/>
      <c r="HK25" s="108"/>
      <c r="HL25" s="108"/>
      <c r="HM25" s="108"/>
      <c r="HN25" s="108"/>
      <c r="HO25" s="108"/>
      <c r="HP25" s="108"/>
      <c r="HQ25" s="108"/>
      <c r="HR25" s="109"/>
    </row>
    <row r="26" spans="1:226" s="110" customFormat="1" ht="27" customHeight="1" x14ac:dyDescent="0.25">
      <c r="A26" s="101" t="s">
        <v>7</v>
      </c>
      <c r="B26" s="111" t="s">
        <v>600</v>
      </c>
      <c r="C26" s="103"/>
      <c r="D26" s="104"/>
      <c r="E26" s="104"/>
      <c r="F26" s="112"/>
      <c r="G26" s="126"/>
      <c r="H26" s="114"/>
      <c r="I26" s="104"/>
      <c r="J26" s="104"/>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108"/>
      <c r="GM26" s="108"/>
      <c r="GN26" s="108"/>
      <c r="GO26" s="108"/>
      <c r="GP26" s="108"/>
      <c r="GQ26" s="108"/>
      <c r="GR26" s="108"/>
      <c r="GS26" s="108"/>
      <c r="GT26" s="108"/>
      <c r="GU26" s="108"/>
      <c r="GV26" s="108"/>
      <c r="GW26" s="108"/>
      <c r="GX26" s="108"/>
      <c r="GY26" s="108"/>
      <c r="GZ26" s="108"/>
      <c r="HA26" s="108"/>
      <c r="HB26" s="108"/>
      <c r="HC26" s="108"/>
      <c r="HD26" s="108"/>
      <c r="HE26" s="108"/>
      <c r="HF26" s="108"/>
      <c r="HG26" s="108"/>
      <c r="HH26" s="108"/>
      <c r="HI26" s="108"/>
      <c r="HJ26" s="108"/>
      <c r="HK26" s="108"/>
      <c r="HL26" s="108"/>
      <c r="HM26" s="108"/>
      <c r="HN26" s="108"/>
      <c r="HO26" s="108"/>
      <c r="HP26" s="108"/>
      <c r="HQ26" s="108"/>
      <c r="HR26" s="109"/>
    </row>
    <row r="27" spans="1:226" s="110" customFormat="1" ht="27" customHeight="1" x14ac:dyDescent="0.25">
      <c r="A27" s="115">
        <v>1</v>
      </c>
      <c r="B27" s="116" t="s">
        <v>601</v>
      </c>
      <c r="C27" s="103"/>
      <c r="D27" s="103"/>
      <c r="E27" s="104"/>
      <c r="F27" s="103"/>
      <c r="G27" s="117"/>
      <c r="H27" s="118"/>
      <c r="I27" s="119"/>
      <c r="J27" s="119"/>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108"/>
      <c r="GM27" s="108"/>
      <c r="GN27" s="108"/>
      <c r="GO27" s="108"/>
      <c r="GP27" s="108"/>
      <c r="GQ27" s="108"/>
      <c r="GR27" s="108"/>
      <c r="GS27" s="108"/>
      <c r="GT27" s="108"/>
      <c r="GU27" s="108"/>
      <c r="GV27" s="108"/>
      <c r="GW27" s="108"/>
      <c r="GX27" s="108"/>
      <c r="GY27" s="108"/>
      <c r="GZ27" s="108"/>
      <c r="HA27" s="108"/>
      <c r="HB27" s="108"/>
      <c r="HC27" s="108"/>
      <c r="HD27" s="108"/>
      <c r="HE27" s="108"/>
      <c r="HF27" s="108"/>
      <c r="HG27" s="108"/>
      <c r="HH27" s="108"/>
      <c r="HI27" s="108"/>
      <c r="HJ27" s="108"/>
      <c r="HK27" s="108"/>
      <c r="HL27" s="108"/>
      <c r="HM27" s="108"/>
      <c r="HN27" s="108"/>
      <c r="HO27" s="108"/>
      <c r="HP27" s="108"/>
      <c r="HQ27" s="108"/>
      <c r="HR27" s="109"/>
    </row>
    <row r="28" spans="1:226" s="110" customFormat="1" ht="27" customHeight="1" x14ac:dyDescent="0.25">
      <c r="A28" s="120" t="s">
        <v>213</v>
      </c>
      <c r="B28" s="121" t="s">
        <v>602</v>
      </c>
      <c r="C28" s="121">
        <v>34.24</v>
      </c>
      <c r="D28" s="122">
        <v>114.13333333333333</v>
      </c>
      <c r="E28" s="123">
        <v>9580</v>
      </c>
      <c r="F28" s="124">
        <v>119.75</v>
      </c>
      <c r="G28" s="125" t="s">
        <v>603</v>
      </c>
      <c r="H28" s="121" t="s">
        <v>603</v>
      </c>
      <c r="I28" s="125" t="s">
        <v>603</v>
      </c>
      <c r="J28" s="125" t="s">
        <v>205</v>
      </c>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108"/>
      <c r="GM28" s="108"/>
      <c r="GN28" s="108"/>
      <c r="GO28" s="108"/>
      <c r="GP28" s="108"/>
      <c r="GQ28" s="108"/>
      <c r="GR28" s="108"/>
      <c r="GS28" s="108"/>
      <c r="GT28" s="108"/>
      <c r="GU28" s="108"/>
      <c r="GV28" s="108"/>
      <c r="GW28" s="108"/>
      <c r="GX28" s="108"/>
      <c r="GY28" s="108"/>
      <c r="GZ28" s="108"/>
      <c r="HA28" s="108"/>
      <c r="HB28" s="108"/>
      <c r="HC28" s="108"/>
      <c r="HD28" s="108"/>
      <c r="HE28" s="108"/>
      <c r="HF28" s="108"/>
      <c r="HG28" s="108"/>
      <c r="HH28" s="108"/>
      <c r="HI28" s="108"/>
      <c r="HJ28" s="108"/>
      <c r="HK28" s="108"/>
      <c r="HL28" s="108"/>
      <c r="HM28" s="108"/>
      <c r="HN28" s="108"/>
      <c r="HO28" s="108"/>
      <c r="HP28" s="108"/>
      <c r="HQ28" s="108"/>
      <c r="HR28" s="109"/>
    </row>
    <row r="29" spans="1:226" s="110" customFormat="1" ht="49.5" x14ac:dyDescent="0.25">
      <c r="A29" s="120" t="s">
        <v>214</v>
      </c>
      <c r="B29" s="121" t="s">
        <v>604</v>
      </c>
      <c r="C29" s="121">
        <v>22.89</v>
      </c>
      <c r="D29" s="122">
        <v>76.3</v>
      </c>
      <c r="E29" s="123">
        <v>6636</v>
      </c>
      <c r="F29" s="124">
        <v>82.95</v>
      </c>
      <c r="G29" s="125" t="s">
        <v>603</v>
      </c>
      <c r="H29" s="121" t="s">
        <v>603</v>
      </c>
      <c r="I29" s="125" t="s">
        <v>605</v>
      </c>
      <c r="J29" s="125" t="s">
        <v>205</v>
      </c>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108"/>
      <c r="HA29" s="108"/>
      <c r="HB29" s="108"/>
      <c r="HC29" s="108"/>
      <c r="HD29" s="108"/>
      <c r="HE29" s="108"/>
      <c r="HF29" s="108"/>
      <c r="HG29" s="108"/>
      <c r="HH29" s="108"/>
      <c r="HI29" s="108"/>
      <c r="HJ29" s="108"/>
      <c r="HK29" s="108"/>
      <c r="HL29" s="108"/>
      <c r="HM29" s="108"/>
      <c r="HN29" s="108"/>
      <c r="HO29" s="108"/>
      <c r="HP29" s="108"/>
      <c r="HQ29" s="108"/>
      <c r="HR29" s="109"/>
    </row>
    <row r="30" spans="1:226" s="110" customFormat="1" ht="25.5" customHeight="1" x14ac:dyDescent="0.25">
      <c r="A30" s="115">
        <v>2</v>
      </c>
      <c r="B30" s="116" t="s">
        <v>589</v>
      </c>
      <c r="C30" s="103"/>
      <c r="D30" s="104"/>
      <c r="E30" s="104"/>
      <c r="F30" s="112"/>
      <c r="G30" s="126"/>
      <c r="H30" s="114"/>
      <c r="I30" s="104"/>
      <c r="J30" s="104"/>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108"/>
      <c r="HA30" s="108"/>
      <c r="HB30" s="108"/>
      <c r="HC30" s="108"/>
      <c r="HD30" s="108"/>
      <c r="HE30" s="108"/>
      <c r="HF30" s="108"/>
      <c r="HG30" s="108"/>
      <c r="HH30" s="108"/>
      <c r="HI30" s="108"/>
      <c r="HJ30" s="108"/>
      <c r="HK30" s="108"/>
      <c r="HL30" s="108"/>
      <c r="HM30" s="108"/>
      <c r="HN30" s="108"/>
      <c r="HO30" s="108"/>
      <c r="HP30" s="108"/>
      <c r="HQ30" s="108"/>
      <c r="HR30" s="109"/>
    </row>
    <row r="31" spans="1:226" s="110" customFormat="1" ht="25.5" customHeight="1" x14ac:dyDescent="0.25">
      <c r="A31" s="120" t="s">
        <v>225</v>
      </c>
      <c r="B31" s="121" t="s">
        <v>606</v>
      </c>
      <c r="C31" s="121">
        <v>5.24</v>
      </c>
      <c r="D31" s="122">
        <v>95.27272727272728</v>
      </c>
      <c r="E31" s="123">
        <v>32480</v>
      </c>
      <c r="F31" s="124">
        <v>463.99999999999994</v>
      </c>
      <c r="G31" s="125" t="s">
        <v>603</v>
      </c>
      <c r="H31" s="121" t="s">
        <v>603</v>
      </c>
      <c r="I31" s="125" t="s">
        <v>603</v>
      </c>
      <c r="J31" s="125" t="s">
        <v>205</v>
      </c>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8"/>
      <c r="HB31" s="108"/>
      <c r="HC31" s="108"/>
      <c r="HD31" s="108"/>
      <c r="HE31" s="108"/>
      <c r="HF31" s="108"/>
      <c r="HG31" s="108"/>
      <c r="HH31" s="108"/>
      <c r="HI31" s="108"/>
      <c r="HJ31" s="108"/>
      <c r="HK31" s="108"/>
      <c r="HL31" s="108"/>
      <c r="HM31" s="108"/>
      <c r="HN31" s="108"/>
      <c r="HO31" s="108"/>
      <c r="HP31" s="108"/>
      <c r="HQ31" s="108"/>
      <c r="HR31" s="109"/>
    </row>
    <row r="32" spans="1:226" s="110" customFormat="1" ht="25.5" customHeight="1" x14ac:dyDescent="0.25">
      <c r="A32" s="120" t="s">
        <v>222</v>
      </c>
      <c r="B32" s="121" t="s">
        <v>607</v>
      </c>
      <c r="C32" s="121">
        <v>11.54</v>
      </c>
      <c r="D32" s="122">
        <v>209.81818181818181</v>
      </c>
      <c r="E32" s="123">
        <v>34040</v>
      </c>
      <c r="F32" s="124">
        <v>486.28571428571428</v>
      </c>
      <c r="G32" s="125"/>
      <c r="H32" s="121"/>
      <c r="I32" s="125"/>
      <c r="J32" s="125" t="s">
        <v>205</v>
      </c>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8"/>
      <c r="HB32" s="108"/>
      <c r="HC32" s="108"/>
      <c r="HD32" s="108"/>
      <c r="HE32" s="108"/>
      <c r="HF32" s="108"/>
      <c r="HG32" s="108"/>
      <c r="HH32" s="108"/>
      <c r="HI32" s="108"/>
      <c r="HJ32" s="108"/>
      <c r="HK32" s="108"/>
      <c r="HL32" s="108"/>
      <c r="HM32" s="108"/>
      <c r="HN32" s="108"/>
      <c r="HO32" s="108"/>
      <c r="HP32" s="108"/>
      <c r="HQ32" s="108"/>
      <c r="HR32" s="109"/>
    </row>
    <row r="33" spans="1:226" s="110" customFormat="1" ht="25.5" customHeight="1" x14ac:dyDescent="0.25">
      <c r="A33" s="120" t="s">
        <v>447</v>
      </c>
      <c r="B33" s="121" t="s">
        <v>608</v>
      </c>
      <c r="C33" s="121">
        <v>13.93</v>
      </c>
      <c r="D33" s="122">
        <v>253.27272727272728</v>
      </c>
      <c r="E33" s="123">
        <v>25605</v>
      </c>
      <c r="F33" s="124">
        <v>365.78571428571428</v>
      </c>
      <c r="G33" s="125"/>
      <c r="H33" s="121"/>
      <c r="I33" s="125"/>
      <c r="J33" s="125" t="s">
        <v>205</v>
      </c>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8"/>
      <c r="HB33" s="108"/>
      <c r="HC33" s="108"/>
      <c r="HD33" s="108"/>
      <c r="HE33" s="108"/>
      <c r="HF33" s="108"/>
      <c r="HG33" s="108"/>
      <c r="HH33" s="108"/>
      <c r="HI33" s="108"/>
      <c r="HJ33" s="108"/>
      <c r="HK33" s="108"/>
      <c r="HL33" s="108"/>
      <c r="HM33" s="108"/>
      <c r="HN33" s="108"/>
      <c r="HO33" s="108"/>
      <c r="HP33" s="108"/>
      <c r="HQ33" s="108"/>
      <c r="HR33" s="109"/>
    </row>
    <row r="34" spans="1:226" s="110" customFormat="1" ht="18.75" customHeight="1" x14ac:dyDescent="0.25">
      <c r="A34" s="120" t="s">
        <v>448</v>
      </c>
      <c r="B34" s="121" t="s">
        <v>609</v>
      </c>
      <c r="C34" s="121">
        <v>8.31</v>
      </c>
      <c r="D34" s="122">
        <v>151.09090909090909</v>
      </c>
      <c r="E34" s="123">
        <v>19214</v>
      </c>
      <c r="F34" s="124">
        <v>274.48571428571427</v>
      </c>
      <c r="G34" s="125"/>
      <c r="H34" s="121"/>
      <c r="I34" s="125"/>
      <c r="J34" s="125" t="s">
        <v>205</v>
      </c>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8"/>
      <c r="HB34" s="108"/>
      <c r="HC34" s="108"/>
      <c r="HD34" s="108"/>
      <c r="HE34" s="108"/>
      <c r="HF34" s="108"/>
      <c r="HG34" s="108"/>
      <c r="HH34" s="108"/>
      <c r="HI34" s="108"/>
      <c r="HJ34" s="108"/>
      <c r="HK34" s="108"/>
      <c r="HL34" s="108"/>
      <c r="HM34" s="108"/>
      <c r="HN34" s="108"/>
      <c r="HO34" s="108"/>
      <c r="HP34" s="108"/>
      <c r="HQ34" s="108"/>
      <c r="HR34" s="109"/>
    </row>
    <row r="35" spans="1:226" s="110" customFormat="1" ht="49.5" x14ac:dyDescent="0.25">
      <c r="A35" s="120" t="s">
        <v>449</v>
      </c>
      <c r="B35" s="121" t="s">
        <v>610</v>
      </c>
      <c r="C35" s="121">
        <v>9.42</v>
      </c>
      <c r="D35" s="122">
        <v>171.27272727272725</v>
      </c>
      <c r="E35" s="123">
        <v>10105</v>
      </c>
      <c r="F35" s="124">
        <v>144.35714285714286</v>
      </c>
      <c r="G35" s="125"/>
      <c r="H35" s="121"/>
      <c r="I35" s="125" t="s">
        <v>605</v>
      </c>
      <c r="J35" s="125" t="s">
        <v>205</v>
      </c>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9"/>
    </row>
    <row r="36" spans="1:226" s="110" customFormat="1" ht="25.5" customHeight="1" x14ac:dyDescent="0.25">
      <c r="A36" s="101" t="s">
        <v>8</v>
      </c>
      <c r="B36" s="111" t="s">
        <v>611</v>
      </c>
      <c r="C36" s="103"/>
      <c r="D36" s="104"/>
      <c r="E36" s="104"/>
      <c r="F36" s="112"/>
      <c r="G36" s="126"/>
      <c r="H36" s="114"/>
      <c r="I36" s="104"/>
      <c r="J36" s="104"/>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9"/>
    </row>
    <row r="37" spans="1:226" s="110" customFormat="1" ht="25.5" customHeight="1" x14ac:dyDescent="0.25">
      <c r="A37" s="115">
        <v>1</v>
      </c>
      <c r="B37" s="116" t="s">
        <v>601</v>
      </c>
      <c r="C37" s="103"/>
      <c r="D37" s="103"/>
      <c r="E37" s="104"/>
      <c r="F37" s="103"/>
      <c r="G37" s="117"/>
      <c r="H37" s="118"/>
      <c r="I37" s="119"/>
      <c r="J37" s="119"/>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9"/>
    </row>
    <row r="38" spans="1:226" s="110" customFormat="1" ht="25.5" customHeight="1" x14ac:dyDescent="0.25">
      <c r="A38" s="120" t="s">
        <v>213</v>
      </c>
      <c r="B38" s="128" t="s">
        <v>612</v>
      </c>
      <c r="C38" s="121">
        <v>23.7</v>
      </c>
      <c r="D38" s="122">
        <v>78.999999999999986</v>
      </c>
      <c r="E38" s="123">
        <v>19237</v>
      </c>
      <c r="F38" s="124">
        <v>240.46249999999998</v>
      </c>
      <c r="G38" s="117"/>
      <c r="H38" s="118"/>
      <c r="I38" s="119"/>
      <c r="J38" s="129" t="s">
        <v>205</v>
      </c>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9"/>
    </row>
    <row r="39" spans="1:226" s="110" customFormat="1" ht="25.5" customHeight="1" x14ac:dyDescent="0.25">
      <c r="A39" s="120" t="s">
        <v>214</v>
      </c>
      <c r="B39" s="128" t="s">
        <v>613</v>
      </c>
      <c r="C39" s="121">
        <v>7.87</v>
      </c>
      <c r="D39" s="122">
        <v>26.233333333333338</v>
      </c>
      <c r="E39" s="123">
        <v>17971</v>
      </c>
      <c r="F39" s="124">
        <v>224.63749999999999</v>
      </c>
      <c r="G39" s="117"/>
      <c r="H39" s="118"/>
      <c r="I39" s="119"/>
      <c r="J39" s="129" t="s">
        <v>205</v>
      </c>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9"/>
    </row>
    <row r="40" spans="1:226" s="110" customFormat="1" ht="25.5" customHeight="1" x14ac:dyDescent="0.25">
      <c r="A40" s="120" t="s">
        <v>215</v>
      </c>
      <c r="B40" s="128" t="s">
        <v>614</v>
      </c>
      <c r="C40" s="121">
        <v>12.07</v>
      </c>
      <c r="D40" s="122">
        <v>40.233333333333334</v>
      </c>
      <c r="E40" s="123">
        <v>21766</v>
      </c>
      <c r="F40" s="124">
        <v>272.07499999999999</v>
      </c>
      <c r="G40" s="117"/>
      <c r="H40" s="118"/>
      <c r="I40" s="119"/>
      <c r="J40" s="129" t="s">
        <v>205</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9"/>
    </row>
    <row r="41" spans="1:226" s="110" customFormat="1" ht="25.5" customHeight="1" x14ac:dyDescent="0.25">
      <c r="A41" s="120" t="s">
        <v>216</v>
      </c>
      <c r="B41" s="128" t="s">
        <v>615</v>
      </c>
      <c r="C41" s="121">
        <v>20.62</v>
      </c>
      <c r="D41" s="122">
        <v>68.733333333333334</v>
      </c>
      <c r="E41" s="123">
        <v>12598</v>
      </c>
      <c r="F41" s="124">
        <v>157.47500000000002</v>
      </c>
      <c r="G41" s="117"/>
      <c r="H41" s="118"/>
      <c r="I41" s="119"/>
      <c r="J41" s="129" t="s">
        <v>205</v>
      </c>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9"/>
    </row>
    <row r="42" spans="1:226" s="110" customFormat="1" ht="25.5" customHeight="1" x14ac:dyDescent="0.25">
      <c r="A42" s="120" t="s">
        <v>217</v>
      </c>
      <c r="B42" s="128" t="s">
        <v>616</v>
      </c>
      <c r="C42" s="121">
        <v>10.88</v>
      </c>
      <c r="D42" s="122">
        <v>36.266666666666666</v>
      </c>
      <c r="E42" s="123">
        <v>20478</v>
      </c>
      <c r="F42" s="124">
        <v>255.97500000000002</v>
      </c>
      <c r="G42" s="117"/>
      <c r="H42" s="118"/>
      <c r="I42" s="119"/>
      <c r="J42" s="129" t="s">
        <v>205</v>
      </c>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9"/>
    </row>
    <row r="43" spans="1:226" s="110" customFormat="1" ht="25.5" customHeight="1" x14ac:dyDescent="0.25">
      <c r="A43" s="120" t="s">
        <v>218</v>
      </c>
      <c r="B43" s="128" t="s">
        <v>617</v>
      </c>
      <c r="C43" s="121">
        <v>15.49</v>
      </c>
      <c r="D43" s="122">
        <v>51.633333333333333</v>
      </c>
      <c r="E43" s="123">
        <v>14832</v>
      </c>
      <c r="F43" s="124">
        <v>185.4</v>
      </c>
      <c r="G43" s="117"/>
      <c r="H43" s="118"/>
      <c r="I43" s="119"/>
      <c r="J43" s="129" t="s">
        <v>205</v>
      </c>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9"/>
    </row>
    <row r="44" spans="1:226" s="110" customFormat="1" ht="25.5" customHeight="1" x14ac:dyDescent="0.25">
      <c r="A44" s="120" t="s">
        <v>219</v>
      </c>
      <c r="B44" s="128" t="s">
        <v>618</v>
      </c>
      <c r="C44" s="121">
        <v>6.49</v>
      </c>
      <c r="D44" s="122">
        <v>21.633333333333336</v>
      </c>
      <c r="E44" s="123">
        <v>18349</v>
      </c>
      <c r="F44" s="124">
        <v>229.36250000000001</v>
      </c>
      <c r="G44" s="117"/>
      <c r="H44" s="118"/>
      <c r="I44" s="119"/>
      <c r="J44" s="129" t="s">
        <v>205</v>
      </c>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9"/>
    </row>
    <row r="45" spans="1:226" s="110" customFormat="1" ht="25.5" customHeight="1" x14ac:dyDescent="0.25">
      <c r="A45" s="120" t="s">
        <v>220</v>
      </c>
      <c r="B45" s="128" t="s">
        <v>619</v>
      </c>
      <c r="C45" s="121">
        <v>7.88</v>
      </c>
      <c r="D45" s="122">
        <v>26.266666666666666</v>
      </c>
      <c r="E45" s="123">
        <v>10419</v>
      </c>
      <c r="F45" s="124">
        <v>130.23750000000001</v>
      </c>
      <c r="G45" s="117"/>
      <c r="H45" s="118"/>
      <c r="I45" s="119"/>
      <c r="J45" s="129" t="s">
        <v>205</v>
      </c>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9"/>
    </row>
    <row r="46" spans="1:226" s="110" customFormat="1" ht="25.5" customHeight="1" x14ac:dyDescent="0.25">
      <c r="A46" s="120" t="s">
        <v>221</v>
      </c>
      <c r="B46" s="128" t="s">
        <v>620</v>
      </c>
      <c r="C46" s="121">
        <v>12.78</v>
      </c>
      <c r="D46" s="122">
        <v>42.6</v>
      </c>
      <c r="E46" s="123">
        <v>19892</v>
      </c>
      <c r="F46" s="124">
        <v>248.65</v>
      </c>
      <c r="G46" s="117"/>
      <c r="H46" s="118"/>
      <c r="I46" s="119"/>
      <c r="J46" s="129" t="s">
        <v>205</v>
      </c>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9"/>
    </row>
    <row r="47" spans="1:226" s="110" customFormat="1" ht="25.5" customHeight="1" x14ac:dyDescent="0.25">
      <c r="A47" s="120" t="s">
        <v>456</v>
      </c>
      <c r="B47" s="128" t="s">
        <v>621</v>
      </c>
      <c r="C47" s="121">
        <v>41.26</v>
      </c>
      <c r="D47" s="122">
        <v>137.53333333333333</v>
      </c>
      <c r="E47" s="123">
        <v>15759</v>
      </c>
      <c r="F47" s="124">
        <v>196.98750000000001</v>
      </c>
      <c r="G47" s="117"/>
      <c r="H47" s="118"/>
      <c r="I47" s="119"/>
      <c r="J47" s="129" t="s">
        <v>205</v>
      </c>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9"/>
    </row>
    <row r="48" spans="1:226" s="110" customFormat="1" ht="25.5" customHeight="1" x14ac:dyDescent="0.25">
      <c r="A48" s="120" t="s">
        <v>457</v>
      </c>
      <c r="B48" s="128" t="s">
        <v>622</v>
      </c>
      <c r="C48" s="121">
        <v>39.72</v>
      </c>
      <c r="D48" s="122">
        <v>132.4</v>
      </c>
      <c r="E48" s="123">
        <v>26566</v>
      </c>
      <c r="F48" s="124">
        <v>332.07499999999999</v>
      </c>
      <c r="G48" s="117"/>
      <c r="H48" s="118"/>
      <c r="I48" s="129"/>
      <c r="J48" s="129" t="s">
        <v>205</v>
      </c>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9"/>
    </row>
    <row r="49" spans="1:226" s="110" customFormat="1" ht="25.5" customHeight="1" x14ac:dyDescent="0.25">
      <c r="A49" s="120" t="s">
        <v>458</v>
      </c>
      <c r="B49" s="128" t="s">
        <v>623</v>
      </c>
      <c r="C49" s="121">
        <v>8.2200000000000006</v>
      </c>
      <c r="D49" s="122">
        <v>58.714285714285722</v>
      </c>
      <c r="E49" s="123">
        <v>14566</v>
      </c>
      <c r="F49" s="124">
        <v>182.07500000000002</v>
      </c>
      <c r="G49" s="117"/>
      <c r="H49" s="118"/>
      <c r="I49" s="119"/>
      <c r="J49" s="129" t="s">
        <v>205</v>
      </c>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9"/>
    </row>
    <row r="50" spans="1:226" s="110" customFormat="1" ht="25.5" customHeight="1" x14ac:dyDescent="0.25">
      <c r="A50" s="120" t="s">
        <v>459</v>
      </c>
      <c r="B50" s="128" t="s">
        <v>624</v>
      </c>
      <c r="C50" s="121">
        <v>15.76</v>
      </c>
      <c r="D50" s="122">
        <v>112.57142857142857</v>
      </c>
      <c r="E50" s="123">
        <v>26060</v>
      </c>
      <c r="F50" s="124">
        <v>325.75</v>
      </c>
      <c r="G50" s="117"/>
      <c r="H50" s="118"/>
      <c r="I50" s="119"/>
      <c r="J50" s="129" t="s">
        <v>205</v>
      </c>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9"/>
    </row>
    <row r="51" spans="1:226" s="110" customFormat="1" ht="25.5" customHeight="1" x14ac:dyDescent="0.25">
      <c r="A51" s="120" t="s">
        <v>460</v>
      </c>
      <c r="B51" s="128" t="s">
        <v>625</v>
      </c>
      <c r="C51" s="121">
        <v>3.56</v>
      </c>
      <c r="D51" s="122">
        <v>25.428571428571427</v>
      </c>
      <c r="E51" s="123">
        <v>13978</v>
      </c>
      <c r="F51" s="124">
        <v>174.72499999999999</v>
      </c>
      <c r="G51" s="117"/>
      <c r="H51" s="118"/>
      <c r="I51" s="119"/>
      <c r="J51" s="129" t="s">
        <v>205</v>
      </c>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9"/>
    </row>
    <row r="52" spans="1:226" s="110" customFormat="1" ht="25.5" customHeight="1" x14ac:dyDescent="0.25">
      <c r="A52" s="115">
        <v>2</v>
      </c>
      <c r="B52" s="116" t="s">
        <v>589</v>
      </c>
      <c r="C52" s="103">
        <v>0</v>
      </c>
      <c r="D52" s="104"/>
      <c r="E52" s="104">
        <v>0</v>
      </c>
      <c r="F52" s="112"/>
      <c r="G52" s="126"/>
      <c r="H52" s="114"/>
      <c r="I52" s="104"/>
      <c r="J52" s="104"/>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9"/>
    </row>
    <row r="53" spans="1:226" s="110" customFormat="1" ht="25.5" customHeight="1" x14ac:dyDescent="0.25">
      <c r="A53" s="115"/>
      <c r="B53" s="128" t="s">
        <v>626</v>
      </c>
      <c r="C53" s="103"/>
      <c r="D53" s="104"/>
      <c r="E53" s="119"/>
      <c r="F53" s="130"/>
      <c r="G53" s="117"/>
      <c r="H53" s="118"/>
      <c r="I53" s="119"/>
      <c r="J53" s="119"/>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9"/>
    </row>
    <row r="54" spans="1:226" s="110" customFormat="1" ht="25.5" customHeight="1" x14ac:dyDescent="0.25">
      <c r="A54" s="101" t="s">
        <v>81</v>
      </c>
      <c r="B54" s="111" t="s">
        <v>627</v>
      </c>
      <c r="C54" s="103"/>
      <c r="D54" s="104"/>
      <c r="E54" s="104"/>
      <c r="F54" s="112"/>
      <c r="G54" s="126"/>
      <c r="H54" s="114"/>
      <c r="I54" s="104"/>
      <c r="J54" s="104"/>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9"/>
    </row>
    <row r="55" spans="1:226" s="110" customFormat="1" ht="25.5" customHeight="1" x14ac:dyDescent="0.25">
      <c r="A55" s="115">
        <v>1</v>
      </c>
      <c r="B55" s="116" t="s">
        <v>601</v>
      </c>
      <c r="C55" s="103"/>
      <c r="D55" s="103"/>
      <c r="E55" s="104"/>
      <c r="F55" s="103"/>
      <c r="G55" s="117"/>
      <c r="H55" s="118"/>
      <c r="I55" s="119"/>
      <c r="J55" s="119"/>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9"/>
    </row>
    <row r="56" spans="1:226" s="110" customFormat="1" ht="25.5" customHeight="1" x14ac:dyDescent="0.25">
      <c r="A56" s="120" t="s">
        <v>213</v>
      </c>
      <c r="B56" s="128" t="s">
        <v>628</v>
      </c>
      <c r="C56" s="121">
        <v>15.04</v>
      </c>
      <c r="D56" s="122">
        <v>50.133333333333333</v>
      </c>
      <c r="E56" s="123">
        <v>11072</v>
      </c>
      <c r="F56" s="124">
        <v>138.39999999999998</v>
      </c>
      <c r="G56" s="117"/>
      <c r="H56" s="118"/>
      <c r="I56" s="119"/>
      <c r="J56" s="119"/>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9"/>
    </row>
    <row r="57" spans="1:226" s="110" customFormat="1" ht="25.5" customHeight="1" x14ac:dyDescent="0.25">
      <c r="A57" s="120" t="s">
        <v>214</v>
      </c>
      <c r="B57" s="128" t="s">
        <v>629</v>
      </c>
      <c r="C57" s="121">
        <v>12.92</v>
      </c>
      <c r="D57" s="122">
        <v>43.066666666666663</v>
      </c>
      <c r="E57" s="123">
        <v>14672</v>
      </c>
      <c r="F57" s="124">
        <v>183.4</v>
      </c>
      <c r="G57" s="117"/>
      <c r="H57" s="118"/>
      <c r="I57" s="119"/>
      <c r="J57" s="119"/>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9"/>
    </row>
    <row r="58" spans="1:226" s="110" customFormat="1" ht="25.5" customHeight="1" x14ac:dyDescent="0.25">
      <c r="A58" s="120" t="s">
        <v>215</v>
      </c>
      <c r="B58" s="128" t="s">
        <v>630</v>
      </c>
      <c r="C58" s="121">
        <v>21.32</v>
      </c>
      <c r="D58" s="122">
        <v>71.066666666666663</v>
      </c>
      <c r="E58" s="123">
        <v>30578</v>
      </c>
      <c r="F58" s="124">
        <v>382.22499999999997</v>
      </c>
      <c r="G58" s="117"/>
      <c r="H58" s="118"/>
      <c r="I58" s="119"/>
      <c r="J58" s="119"/>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9"/>
    </row>
    <row r="59" spans="1:226" s="110" customFormat="1" ht="25.5" customHeight="1" x14ac:dyDescent="0.25">
      <c r="A59" s="120" t="s">
        <v>216</v>
      </c>
      <c r="B59" s="128" t="s">
        <v>631</v>
      </c>
      <c r="C59" s="121">
        <v>13.39</v>
      </c>
      <c r="D59" s="122">
        <v>44.633333333333333</v>
      </c>
      <c r="E59" s="123">
        <v>14091</v>
      </c>
      <c r="F59" s="124">
        <v>176.13749999999999</v>
      </c>
      <c r="G59" s="117"/>
      <c r="H59" s="118"/>
      <c r="I59" s="119"/>
      <c r="J59" s="119"/>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9"/>
    </row>
    <row r="60" spans="1:226" s="110" customFormat="1" ht="25.5" customHeight="1" x14ac:dyDescent="0.25">
      <c r="A60" s="120" t="s">
        <v>217</v>
      </c>
      <c r="B60" s="128" t="s">
        <v>332</v>
      </c>
      <c r="C60" s="121">
        <v>14.92</v>
      </c>
      <c r="D60" s="122">
        <v>49.733333333333334</v>
      </c>
      <c r="E60" s="123">
        <v>17958</v>
      </c>
      <c r="F60" s="124">
        <v>224.47499999999997</v>
      </c>
      <c r="G60" s="117"/>
      <c r="H60" s="118"/>
      <c r="I60" s="119"/>
      <c r="J60" s="119"/>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9"/>
    </row>
    <row r="61" spans="1:226" s="110" customFormat="1" ht="25.5" customHeight="1" x14ac:dyDescent="0.25">
      <c r="A61" s="120" t="s">
        <v>218</v>
      </c>
      <c r="B61" s="128" t="s">
        <v>384</v>
      </c>
      <c r="C61" s="121">
        <v>12.3</v>
      </c>
      <c r="D61" s="122">
        <v>41</v>
      </c>
      <c r="E61" s="123">
        <v>9873</v>
      </c>
      <c r="F61" s="124">
        <v>123.41249999999999</v>
      </c>
      <c r="G61" s="117"/>
      <c r="H61" s="118"/>
      <c r="I61" s="119"/>
      <c r="J61" s="119"/>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9"/>
    </row>
    <row r="62" spans="1:226" s="110" customFormat="1" ht="18.75" customHeight="1" x14ac:dyDescent="0.25">
      <c r="A62" s="120" t="s">
        <v>219</v>
      </c>
      <c r="B62" s="128" t="s">
        <v>395</v>
      </c>
      <c r="C62" s="121">
        <v>20.97</v>
      </c>
      <c r="D62" s="122">
        <v>69.899999999999991</v>
      </c>
      <c r="E62" s="123">
        <v>14126</v>
      </c>
      <c r="F62" s="124">
        <v>176.57499999999999</v>
      </c>
      <c r="G62" s="117"/>
      <c r="H62" s="118"/>
      <c r="I62" s="119"/>
      <c r="J62" s="119"/>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9"/>
    </row>
    <row r="63" spans="1:226" s="110" customFormat="1" ht="49.5" x14ac:dyDescent="0.25">
      <c r="A63" s="120" t="s">
        <v>220</v>
      </c>
      <c r="B63" s="128" t="s">
        <v>632</v>
      </c>
      <c r="C63" s="121">
        <v>15.65</v>
      </c>
      <c r="D63" s="122">
        <v>52.166666666666671</v>
      </c>
      <c r="E63" s="123">
        <v>6536</v>
      </c>
      <c r="F63" s="124">
        <v>81.699999999999989</v>
      </c>
      <c r="G63" s="117"/>
      <c r="H63" s="118"/>
      <c r="I63" s="125" t="s">
        <v>605</v>
      </c>
      <c r="J63" s="119"/>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9"/>
    </row>
    <row r="64" spans="1:226" s="110" customFormat="1" ht="49.5" x14ac:dyDescent="0.25">
      <c r="A64" s="120" t="s">
        <v>221</v>
      </c>
      <c r="B64" s="128" t="s">
        <v>633</v>
      </c>
      <c r="C64" s="121">
        <v>13.59</v>
      </c>
      <c r="D64" s="122">
        <v>45.300000000000004</v>
      </c>
      <c r="E64" s="123">
        <v>20707</v>
      </c>
      <c r="F64" s="124">
        <v>258.83750000000003</v>
      </c>
      <c r="G64" s="117"/>
      <c r="H64" s="118"/>
      <c r="I64" s="125" t="s">
        <v>605</v>
      </c>
      <c r="J64" s="119"/>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9"/>
    </row>
    <row r="65" spans="1:226" s="110" customFormat="1" ht="25.5" customHeight="1" x14ac:dyDescent="0.25">
      <c r="A65" s="115">
        <v>2</v>
      </c>
      <c r="B65" s="116" t="s">
        <v>589</v>
      </c>
      <c r="C65" s="103"/>
      <c r="D65" s="104"/>
      <c r="E65" s="104"/>
      <c r="F65" s="112"/>
      <c r="G65" s="126"/>
      <c r="H65" s="114"/>
      <c r="I65" s="104"/>
      <c r="J65" s="104"/>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9"/>
    </row>
    <row r="66" spans="1:226" s="110" customFormat="1" ht="25.5" customHeight="1" x14ac:dyDescent="0.25">
      <c r="A66" s="120" t="s">
        <v>225</v>
      </c>
      <c r="B66" s="128" t="s">
        <v>634</v>
      </c>
      <c r="C66" s="121">
        <v>5.53</v>
      </c>
      <c r="D66" s="122">
        <v>100.54545454545456</v>
      </c>
      <c r="E66" s="123">
        <v>11633</v>
      </c>
      <c r="F66" s="124">
        <v>232.66</v>
      </c>
      <c r="G66" s="117"/>
      <c r="H66" s="118"/>
      <c r="I66" s="119"/>
      <c r="J66" s="119"/>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9"/>
    </row>
    <row r="67" spans="1:226" s="110" customFormat="1" ht="25.5" customHeight="1" x14ac:dyDescent="0.25">
      <c r="A67" s="120" t="s">
        <v>222</v>
      </c>
      <c r="B67" s="128" t="s">
        <v>635</v>
      </c>
      <c r="C67" s="121">
        <v>2.91</v>
      </c>
      <c r="D67" s="122">
        <v>52.909090909090914</v>
      </c>
      <c r="E67" s="123">
        <v>16620</v>
      </c>
      <c r="F67" s="124">
        <v>332.4</v>
      </c>
      <c r="G67" s="117"/>
      <c r="H67" s="118"/>
      <c r="I67" s="119"/>
      <c r="J67" s="119"/>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9"/>
    </row>
    <row r="68" spans="1:226" s="110" customFormat="1" ht="25.5" customHeight="1" x14ac:dyDescent="0.25">
      <c r="A68" s="120" t="s">
        <v>447</v>
      </c>
      <c r="B68" s="128" t="s">
        <v>636</v>
      </c>
      <c r="C68" s="121">
        <v>10.77</v>
      </c>
      <c r="D68" s="122">
        <v>195.81818181818181</v>
      </c>
      <c r="E68" s="123">
        <v>18573</v>
      </c>
      <c r="F68" s="124">
        <v>371.46</v>
      </c>
      <c r="G68" s="117"/>
      <c r="H68" s="118"/>
      <c r="I68" s="119"/>
      <c r="J68" s="119"/>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9"/>
    </row>
    <row r="69" spans="1:226" s="110" customFormat="1" ht="25.5" customHeight="1" x14ac:dyDescent="0.25">
      <c r="A69" s="120" t="s">
        <v>448</v>
      </c>
      <c r="B69" s="128" t="s">
        <v>637</v>
      </c>
      <c r="C69" s="121">
        <v>4.66</v>
      </c>
      <c r="D69" s="122">
        <v>84.727272727272734</v>
      </c>
      <c r="E69" s="123">
        <v>19855</v>
      </c>
      <c r="F69" s="124">
        <v>397.1</v>
      </c>
      <c r="G69" s="117"/>
      <c r="H69" s="118"/>
      <c r="I69" s="119"/>
      <c r="J69" s="119"/>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9"/>
    </row>
    <row r="70" spans="1:226" s="110" customFormat="1" ht="25.5" customHeight="1" x14ac:dyDescent="0.25">
      <c r="A70" s="120" t="s">
        <v>449</v>
      </c>
      <c r="B70" s="128" t="s">
        <v>638</v>
      </c>
      <c r="C70" s="121">
        <v>12.73</v>
      </c>
      <c r="D70" s="122">
        <v>231.45454545454544</v>
      </c>
      <c r="E70" s="123">
        <v>13651</v>
      </c>
      <c r="F70" s="124">
        <v>273.02</v>
      </c>
      <c r="G70" s="117"/>
      <c r="H70" s="118"/>
      <c r="I70" s="119"/>
      <c r="J70" s="119"/>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9"/>
    </row>
    <row r="71" spans="1:226" s="110" customFormat="1" ht="25.5" customHeight="1" x14ac:dyDescent="0.25">
      <c r="A71" s="101" t="s">
        <v>105</v>
      </c>
      <c r="B71" s="111" t="s">
        <v>749</v>
      </c>
      <c r="C71" s="103"/>
      <c r="D71" s="104"/>
      <c r="E71" s="104"/>
      <c r="F71" s="112"/>
      <c r="G71" s="126"/>
      <c r="H71" s="114"/>
      <c r="I71" s="104"/>
      <c r="J71" s="104"/>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9"/>
    </row>
    <row r="72" spans="1:226" s="110" customFormat="1" ht="25.5" customHeight="1" x14ac:dyDescent="0.25">
      <c r="A72" s="115">
        <v>1</v>
      </c>
      <c r="B72" s="116" t="s">
        <v>601</v>
      </c>
      <c r="C72" s="103"/>
      <c r="D72" s="103"/>
      <c r="E72" s="104"/>
      <c r="F72" s="103"/>
      <c r="G72" s="117"/>
      <c r="H72" s="118"/>
      <c r="I72" s="119"/>
      <c r="J72" s="119"/>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9"/>
    </row>
    <row r="73" spans="1:226" s="110" customFormat="1" ht="25.5" customHeight="1" x14ac:dyDescent="0.25">
      <c r="A73" s="120" t="s">
        <v>213</v>
      </c>
      <c r="B73" s="131" t="s">
        <v>639</v>
      </c>
      <c r="C73" s="121">
        <v>7.95</v>
      </c>
      <c r="D73" s="122">
        <v>26.5</v>
      </c>
      <c r="E73" s="123">
        <v>10823</v>
      </c>
      <c r="F73" s="124">
        <v>135.28749999999999</v>
      </c>
      <c r="G73" s="132"/>
      <c r="H73" s="133"/>
      <c r="I73" s="134"/>
      <c r="J73" s="135" t="s">
        <v>205</v>
      </c>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9"/>
    </row>
    <row r="74" spans="1:226" s="110" customFormat="1" ht="25.5" customHeight="1" x14ac:dyDescent="0.25">
      <c r="A74" s="120" t="s">
        <v>214</v>
      </c>
      <c r="B74" s="131" t="s">
        <v>640</v>
      </c>
      <c r="C74" s="121">
        <v>22.2</v>
      </c>
      <c r="D74" s="122">
        <v>74</v>
      </c>
      <c r="E74" s="123">
        <v>6694</v>
      </c>
      <c r="F74" s="124">
        <v>83.674999999999997</v>
      </c>
      <c r="G74" s="132"/>
      <c r="H74" s="133"/>
      <c r="I74" s="134"/>
      <c r="J74" s="135" t="s">
        <v>205</v>
      </c>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9"/>
    </row>
    <row r="75" spans="1:226" s="110" customFormat="1" ht="25.5" customHeight="1" x14ac:dyDescent="0.25">
      <c r="A75" s="120" t="s">
        <v>215</v>
      </c>
      <c r="B75" s="131" t="s">
        <v>641</v>
      </c>
      <c r="C75" s="121">
        <v>12.92</v>
      </c>
      <c r="D75" s="122">
        <v>43.066666666666663</v>
      </c>
      <c r="E75" s="123">
        <v>15669</v>
      </c>
      <c r="F75" s="124">
        <v>195.86250000000001</v>
      </c>
      <c r="G75" s="132"/>
      <c r="H75" s="133"/>
      <c r="I75" s="134"/>
      <c r="J75" s="135" t="s">
        <v>205</v>
      </c>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9"/>
    </row>
    <row r="76" spans="1:226" s="110" customFormat="1" ht="25.5" customHeight="1" x14ac:dyDescent="0.25">
      <c r="A76" s="120" t="s">
        <v>216</v>
      </c>
      <c r="B76" s="131" t="s">
        <v>642</v>
      </c>
      <c r="C76" s="121">
        <v>22.43</v>
      </c>
      <c r="D76" s="122">
        <v>74.766666666666666</v>
      </c>
      <c r="E76" s="123">
        <v>17583</v>
      </c>
      <c r="F76" s="124">
        <v>219.78749999999997</v>
      </c>
      <c r="G76" s="132"/>
      <c r="H76" s="133"/>
      <c r="I76" s="134"/>
      <c r="J76" s="135" t="s">
        <v>205</v>
      </c>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9"/>
    </row>
    <row r="77" spans="1:226" s="110" customFormat="1" ht="25.5" customHeight="1" x14ac:dyDescent="0.25">
      <c r="A77" s="120" t="s">
        <v>217</v>
      </c>
      <c r="B77" s="131" t="s">
        <v>643</v>
      </c>
      <c r="C77" s="121">
        <v>17.82</v>
      </c>
      <c r="D77" s="122">
        <v>59.4</v>
      </c>
      <c r="E77" s="123">
        <v>16215</v>
      </c>
      <c r="F77" s="124">
        <v>202.6875</v>
      </c>
      <c r="G77" s="132"/>
      <c r="H77" s="133"/>
      <c r="I77" s="136"/>
      <c r="J77" s="135" t="s">
        <v>205</v>
      </c>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9"/>
    </row>
    <row r="78" spans="1:226" s="110" customFormat="1" ht="25.5" customHeight="1" x14ac:dyDescent="0.25">
      <c r="A78" s="120" t="s">
        <v>218</v>
      </c>
      <c r="B78" s="131" t="s">
        <v>644</v>
      </c>
      <c r="C78" s="121">
        <v>21.06</v>
      </c>
      <c r="D78" s="122">
        <v>70.199999999999989</v>
      </c>
      <c r="E78" s="123">
        <v>16070</v>
      </c>
      <c r="F78" s="124">
        <v>200.875</v>
      </c>
      <c r="G78" s="132"/>
      <c r="H78" s="133"/>
      <c r="I78" s="136"/>
      <c r="J78" s="135" t="s">
        <v>205</v>
      </c>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9"/>
    </row>
    <row r="79" spans="1:226" s="110" customFormat="1" ht="25.5" customHeight="1" x14ac:dyDescent="0.25">
      <c r="A79" s="120" t="s">
        <v>219</v>
      </c>
      <c r="B79" s="131" t="s">
        <v>645</v>
      </c>
      <c r="C79" s="121">
        <v>27.7</v>
      </c>
      <c r="D79" s="122">
        <v>92.333333333333329</v>
      </c>
      <c r="E79" s="123">
        <v>11333</v>
      </c>
      <c r="F79" s="124">
        <v>141.66249999999999</v>
      </c>
      <c r="G79" s="132"/>
      <c r="H79" s="133"/>
      <c r="I79" s="136"/>
      <c r="J79" s="135" t="s">
        <v>205</v>
      </c>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9"/>
    </row>
    <row r="80" spans="1:226" s="110" customFormat="1" ht="25.5" customHeight="1" x14ac:dyDescent="0.25">
      <c r="A80" s="120" t="s">
        <v>220</v>
      </c>
      <c r="B80" s="131" t="s">
        <v>646</v>
      </c>
      <c r="C80" s="121">
        <v>18.47</v>
      </c>
      <c r="D80" s="122">
        <v>61.566666666666656</v>
      </c>
      <c r="E80" s="123">
        <v>7720</v>
      </c>
      <c r="F80" s="124">
        <v>96.5</v>
      </c>
      <c r="G80" s="132"/>
      <c r="H80" s="133"/>
      <c r="I80" s="136"/>
      <c r="J80" s="135" t="s">
        <v>205</v>
      </c>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9"/>
    </row>
    <row r="81" spans="1:226" s="110" customFormat="1" ht="25.5" customHeight="1" x14ac:dyDescent="0.25">
      <c r="A81" s="120" t="s">
        <v>221</v>
      </c>
      <c r="B81" s="131" t="s">
        <v>647</v>
      </c>
      <c r="C81" s="121">
        <v>22.73</v>
      </c>
      <c r="D81" s="122">
        <v>75.766666666666666</v>
      </c>
      <c r="E81" s="123">
        <v>18635</v>
      </c>
      <c r="F81" s="124">
        <v>232.93750000000003</v>
      </c>
      <c r="G81" s="132"/>
      <c r="H81" s="133"/>
      <c r="I81" s="136"/>
      <c r="J81" s="135" t="s">
        <v>205</v>
      </c>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9"/>
    </row>
    <row r="82" spans="1:226" s="110" customFormat="1" ht="25.5" customHeight="1" x14ac:dyDescent="0.25">
      <c r="A82" s="120" t="s">
        <v>456</v>
      </c>
      <c r="B82" s="131" t="s">
        <v>648</v>
      </c>
      <c r="C82" s="121">
        <v>15.56</v>
      </c>
      <c r="D82" s="122">
        <v>51.866666666666674</v>
      </c>
      <c r="E82" s="123">
        <v>19695</v>
      </c>
      <c r="F82" s="124">
        <v>246.1875</v>
      </c>
      <c r="G82" s="132"/>
      <c r="H82" s="133"/>
      <c r="I82" s="136"/>
      <c r="J82" s="135" t="s">
        <v>205</v>
      </c>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9"/>
    </row>
    <row r="83" spans="1:226" s="110" customFormat="1" ht="25.5" customHeight="1" x14ac:dyDescent="0.25">
      <c r="A83" s="120" t="s">
        <v>457</v>
      </c>
      <c r="B83" s="131" t="s">
        <v>649</v>
      </c>
      <c r="C83" s="121">
        <v>25.51</v>
      </c>
      <c r="D83" s="122">
        <v>85.033333333333331</v>
      </c>
      <c r="E83" s="123">
        <v>22721</v>
      </c>
      <c r="F83" s="124">
        <v>284.01249999999999</v>
      </c>
      <c r="G83" s="132"/>
      <c r="H83" s="133"/>
      <c r="I83" s="136"/>
      <c r="J83" s="135" t="s">
        <v>205</v>
      </c>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9"/>
    </row>
    <row r="84" spans="1:226" s="110" customFormat="1" ht="25.5" customHeight="1" x14ac:dyDescent="0.25">
      <c r="A84" s="120" t="s">
        <v>458</v>
      </c>
      <c r="B84" s="131" t="s">
        <v>650</v>
      </c>
      <c r="C84" s="121">
        <v>15.6</v>
      </c>
      <c r="D84" s="122">
        <v>52</v>
      </c>
      <c r="E84" s="123">
        <v>8143</v>
      </c>
      <c r="F84" s="124">
        <v>101.78750000000001</v>
      </c>
      <c r="G84" s="132"/>
      <c r="H84" s="133"/>
      <c r="I84" s="136"/>
      <c r="J84" s="135" t="s">
        <v>205</v>
      </c>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9"/>
    </row>
    <row r="85" spans="1:226" s="110" customFormat="1" ht="25.5" customHeight="1" x14ac:dyDescent="0.25">
      <c r="A85" s="120" t="s">
        <v>459</v>
      </c>
      <c r="B85" s="131" t="s">
        <v>651</v>
      </c>
      <c r="C85" s="121">
        <v>23.41</v>
      </c>
      <c r="D85" s="122">
        <v>78.033333333333331</v>
      </c>
      <c r="E85" s="123">
        <v>12239</v>
      </c>
      <c r="F85" s="124">
        <v>152.98750000000001</v>
      </c>
      <c r="G85" s="132"/>
      <c r="H85" s="133"/>
      <c r="I85" s="136"/>
      <c r="J85" s="135" t="s">
        <v>205</v>
      </c>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9"/>
    </row>
    <row r="86" spans="1:226" s="110" customFormat="1" ht="25.5" customHeight="1" x14ac:dyDescent="0.25">
      <c r="A86" s="120" t="s">
        <v>460</v>
      </c>
      <c r="B86" s="131" t="s">
        <v>652</v>
      </c>
      <c r="C86" s="121">
        <v>15.47</v>
      </c>
      <c r="D86" s="122">
        <v>51.56666666666667</v>
      </c>
      <c r="E86" s="123">
        <v>19574</v>
      </c>
      <c r="F86" s="124">
        <v>244.67500000000001</v>
      </c>
      <c r="G86" s="132"/>
      <c r="H86" s="133"/>
      <c r="I86" s="136"/>
      <c r="J86" s="135" t="s">
        <v>205</v>
      </c>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9"/>
    </row>
    <row r="87" spans="1:226" s="110" customFormat="1" ht="25.5" customHeight="1" x14ac:dyDescent="0.25">
      <c r="A87" s="120" t="s">
        <v>461</v>
      </c>
      <c r="B87" s="131" t="s">
        <v>333</v>
      </c>
      <c r="C87" s="121">
        <v>9.9600000000000009</v>
      </c>
      <c r="D87" s="122">
        <v>33.200000000000003</v>
      </c>
      <c r="E87" s="123">
        <v>9661</v>
      </c>
      <c r="F87" s="124">
        <v>120.76249999999999</v>
      </c>
      <c r="G87" s="132"/>
      <c r="H87" s="133"/>
      <c r="I87" s="136"/>
      <c r="J87" s="135" t="s">
        <v>205</v>
      </c>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9"/>
    </row>
    <row r="88" spans="1:226" s="110" customFormat="1" ht="25.5" customHeight="1" x14ac:dyDescent="0.25">
      <c r="A88" s="120" t="s">
        <v>462</v>
      </c>
      <c r="B88" s="131" t="s">
        <v>653</v>
      </c>
      <c r="C88" s="121">
        <v>8.59</v>
      </c>
      <c r="D88" s="122">
        <v>28.633333333333333</v>
      </c>
      <c r="E88" s="123">
        <v>14765</v>
      </c>
      <c r="F88" s="124">
        <v>184.5625</v>
      </c>
      <c r="G88" s="132"/>
      <c r="H88" s="133"/>
      <c r="I88" s="136"/>
      <c r="J88" s="135" t="s">
        <v>205</v>
      </c>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9"/>
    </row>
    <row r="89" spans="1:226" s="110" customFormat="1" ht="25.5" customHeight="1" x14ac:dyDescent="0.25">
      <c r="A89" s="120" t="s">
        <v>463</v>
      </c>
      <c r="B89" s="131" t="s">
        <v>654</v>
      </c>
      <c r="C89" s="121">
        <v>17.350000000000001</v>
      </c>
      <c r="D89" s="122">
        <v>123.92857142857143</v>
      </c>
      <c r="E89" s="123">
        <v>21520</v>
      </c>
      <c r="F89" s="124">
        <v>269</v>
      </c>
      <c r="G89" s="132"/>
      <c r="H89" s="133"/>
      <c r="I89" s="134"/>
      <c r="J89" s="135" t="s">
        <v>205</v>
      </c>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9"/>
    </row>
    <row r="90" spans="1:226" s="110" customFormat="1" ht="25.5" customHeight="1" x14ac:dyDescent="0.25">
      <c r="A90" s="120" t="s">
        <v>464</v>
      </c>
      <c r="B90" s="131" t="s">
        <v>655</v>
      </c>
      <c r="C90" s="121">
        <v>7.86</v>
      </c>
      <c r="D90" s="122">
        <v>56.142857142857153</v>
      </c>
      <c r="E90" s="123">
        <v>27244</v>
      </c>
      <c r="F90" s="124">
        <v>340.55</v>
      </c>
      <c r="G90" s="132"/>
      <c r="H90" s="133"/>
      <c r="I90" s="136"/>
      <c r="J90" s="135" t="s">
        <v>205</v>
      </c>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9"/>
    </row>
    <row r="91" spans="1:226" s="110" customFormat="1" ht="25.5" customHeight="1" x14ac:dyDescent="0.25">
      <c r="A91" s="115">
        <v>2</v>
      </c>
      <c r="B91" s="116" t="s">
        <v>589</v>
      </c>
      <c r="C91" s="103">
        <v>0</v>
      </c>
      <c r="D91" s="104"/>
      <c r="E91" s="104">
        <v>0</v>
      </c>
      <c r="F91" s="112"/>
      <c r="G91" s="126"/>
      <c r="H91" s="114"/>
      <c r="I91" s="104"/>
      <c r="J91" s="104"/>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9"/>
    </row>
    <row r="92" spans="1:226" s="110" customFormat="1" ht="25.5" customHeight="1" x14ac:dyDescent="0.25">
      <c r="A92" s="115"/>
      <c r="B92" s="128" t="s">
        <v>626</v>
      </c>
      <c r="C92" s="103"/>
      <c r="D92" s="104"/>
      <c r="E92" s="119"/>
      <c r="F92" s="130"/>
      <c r="G92" s="117"/>
      <c r="H92" s="118"/>
      <c r="I92" s="119"/>
      <c r="J92" s="119"/>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9"/>
    </row>
    <row r="93" spans="1:226" s="110" customFormat="1" ht="25.5" customHeight="1" x14ac:dyDescent="0.25">
      <c r="A93" s="101" t="s">
        <v>138</v>
      </c>
      <c r="B93" s="111" t="s">
        <v>656</v>
      </c>
      <c r="C93" s="103"/>
      <c r="D93" s="104"/>
      <c r="E93" s="104"/>
      <c r="F93" s="112"/>
      <c r="G93" s="126"/>
      <c r="H93" s="114"/>
      <c r="I93" s="104"/>
      <c r="J93" s="104"/>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9"/>
    </row>
    <row r="94" spans="1:226" s="110" customFormat="1" ht="25.5" customHeight="1" x14ac:dyDescent="0.25">
      <c r="A94" s="115">
        <v>1</v>
      </c>
      <c r="B94" s="116" t="s">
        <v>601</v>
      </c>
      <c r="C94" s="103"/>
      <c r="D94" s="103"/>
      <c r="E94" s="104"/>
      <c r="F94" s="103"/>
      <c r="G94" s="117"/>
      <c r="H94" s="118"/>
      <c r="I94" s="119"/>
      <c r="J94" s="119"/>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9"/>
    </row>
    <row r="95" spans="1:226" s="139" customFormat="1" ht="25.5" customHeight="1" x14ac:dyDescent="0.25">
      <c r="A95" s="120" t="s">
        <v>213</v>
      </c>
      <c r="B95" s="137" t="s">
        <v>657</v>
      </c>
      <c r="C95" s="121">
        <v>39.29</v>
      </c>
      <c r="D95" s="122">
        <v>130.96666666666664</v>
      </c>
      <c r="E95" s="123">
        <v>27938</v>
      </c>
      <c r="F95" s="124">
        <v>349.22499999999997</v>
      </c>
      <c r="G95" s="138"/>
      <c r="H95" s="138"/>
      <c r="I95" s="138"/>
      <c r="J95" s="120" t="s">
        <v>205</v>
      </c>
    </row>
    <row r="96" spans="1:226" s="139" customFormat="1" ht="25.5" customHeight="1" x14ac:dyDescent="0.25">
      <c r="A96" s="120" t="s">
        <v>214</v>
      </c>
      <c r="B96" s="137" t="s">
        <v>658</v>
      </c>
      <c r="C96" s="121">
        <v>22.3</v>
      </c>
      <c r="D96" s="122">
        <v>74.333333333333343</v>
      </c>
      <c r="E96" s="123">
        <v>32555</v>
      </c>
      <c r="F96" s="124">
        <v>406.9375</v>
      </c>
      <c r="G96" s="138"/>
      <c r="H96" s="138"/>
      <c r="I96" s="138"/>
      <c r="J96" s="120" t="s">
        <v>205</v>
      </c>
    </row>
    <row r="97" spans="1:226" s="139" customFormat="1" ht="25.5" customHeight="1" x14ac:dyDescent="0.25">
      <c r="A97" s="120" t="s">
        <v>215</v>
      </c>
      <c r="B97" s="137" t="s">
        <v>659</v>
      </c>
      <c r="C97" s="121">
        <v>62.44</v>
      </c>
      <c r="D97" s="122">
        <v>208.13333333333333</v>
      </c>
      <c r="E97" s="123">
        <v>16633</v>
      </c>
      <c r="F97" s="124">
        <v>207.91249999999999</v>
      </c>
      <c r="G97" s="138"/>
      <c r="H97" s="138"/>
      <c r="I97" s="138"/>
      <c r="J97" s="120"/>
    </row>
    <row r="98" spans="1:226" s="139" customFormat="1" ht="25.5" customHeight="1" x14ac:dyDescent="0.25">
      <c r="A98" s="120" t="s">
        <v>216</v>
      </c>
      <c r="B98" s="137" t="s">
        <v>660</v>
      </c>
      <c r="C98" s="121">
        <v>36.53</v>
      </c>
      <c r="D98" s="122">
        <v>121.76666666666667</v>
      </c>
      <c r="E98" s="123">
        <v>28372</v>
      </c>
      <c r="F98" s="124">
        <v>354.65</v>
      </c>
      <c r="G98" s="138"/>
      <c r="H98" s="138"/>
      <c r="I98" s="138"/>
      <c r="J98" s="120" t="s">
        <v>205</v>
      </c>
    </row>
    <row r="99" spans="1:226" s="139" customFormat="1" ht="25.5" customHeight="1" x14ac:dyDescent="0.25">
      <c r="A99" s="120" t="s">
        <v>217</v>
      </c>
      <c r="B99" s="137" t="s">
        <v>661</v>
      </c>
      <c r="C99" s="121">
        <v>41.95</v>
      </c>
      <c r="D99" s="122">
        <v>139.83333333333334</v>
      </c>
      <c r="E99" s="123">
        <v>29168</v>
      </c>
      <c r="F99" s="124">
        <v>364.59999999999997</v>
      </c>
      <c r="G99" s="138"/>
      <c r="H99" s="138"/>
      <c r="I99" s="138"/>
      <c r="J99" s="120" t="s">
        <v>205</v>
      </c>
    </row>
    <row r="100" spans="1:226" s="139" customFormat="1" ht="25.5" customHeight="1" x14ac:dyDescent="0.25">
      <c r="A100" s="120" t="s">
        <v>218</v>
      </c>
      <c r="B100" s="137" t="s">
        <v>662</v>
      </c>
      <c r="C100" s="121">
        <v>57.69</v>
      </c>
      <c r="D100" s="122">
        <v>192.29999999999998</v>
      </c>
      <c r="E100" s="123">
        <v>19049</v>
      </c>
      <c r="F100" s="124">
        <v>238.11249999999998</v>
      </c>
      <c r="G100" s="138"/>
      <c r="H100" s="138"/>
      <c r="I100" s="138"/>
      <c r="J100" s="120" t="s">
        <v>205</v>
      </c>
    </row>
    <row r="101" spans="1:226" s="139" customFormat="1" ht="25.5" customHeight="1" x14ac:dyDescent="0.25">
      <c r="A101" s="120" t="s">
        <v>219</v>
      </c>
      <c r="B101" s="137" t="s">
        <v>663</v>
      </c>
      <c r="C101" s="121">
        <v>25.56</v>
      </c>
      <c r="D101" s="122">
        <v>85.2</v>
      </c>
      <c r="E101" s="123">
        <v>23329</v>
      </c>
      <c r="F101" s="124">
        <v>291.61250000000001</v>
      </c>
      <c r="G101" s="138"/>
      <c r="H101" s="138"/>
      <c r="I101" s="138"/>
      <c r="J101" s="120" t="s">
        <v>205</v>
      </c>
    </row>
    <row r="102" spans="1:226" s="139" customFormat="1" ht="25.5" customHeight="1" x14ac:dyDescent="0.25">
      <c r="A102" s="120" t="s">
        <v>220</v>
      </c>
      <c r="B102" s="137" t="s">
        <v>664</v>
      </c>
      <c r="C102" s="121">
        <v>35.19</v>
      </c>
      <c r="D102" s="122">
        <v>117.29999999999998</v>
      </c>
      <c r="E102" s="123">
        <v>31635</v>
      </c>
      <c r="F102" s="124">
        <v>395.4375</v>
      </c>
      <c r="G102" s="138"/>
      <c r="H102" s="138"/>
      <c r="I102" s="138"/>
      <c r="J102" s="120" t="s">
        <v>205</v>
      </c>
    </row>
    <row r="103" spans="1:226" s="139" customFormat="1" ht="25.5" customHeight="1" x14ac:dyDescent="0.25">
      <c r="A103" s="120" t="s">
        <v>221</v>
      </c>
      <c r="B103" s="137" t="s">
        <v>665</v>
      </c>
      <c r="C103" s="121">
        <v>15.5</v>
      </c>
      <c r="D103" s="122">
        <v>51.666666666666671</v>
      </c>
      <c r="E103" s="123">
        <v>23596</v>
      </c>
      <c r="F103" s="124">
        <v>294.95</v>
      </c>
      <c r="G103" s="138"/>
      <c r="H103" s="138"/>
      <c r="I103" s="138"/>
      <c r="J103" s="120" t="s">
        <v>205</v>
      </c>
    </row>
    <row r="104" spans="1:226" s="139" customFormat="1" ht="25.5" customHeight="1" x14ac:dyDescent="0.25">
      <c r="A104" s="120" t="s">
        <v>456</v>
      </c>
      <c r="B104" s="137" t="s">
        <v>666</v>
      </c>
      <c r="C104" s="121">
        <v>31.93</v>
      </c>
      <c r="D104" s="122">
        <v>106.43333333333334</v>
      </c>
      <c r="E104" s="123">
        <v>13419</v>
      </c>
      <c r="F104" s="124">
        <v>167.73750000000001</v>
      </c>
      <c r="G104" s="138"/>
      <c r="H104" s="138"/>
      <c r="I104" s="138"/>
      <c r="J104" s="120" t="s">
        <v>205</v>
      </c>
    </row>
    <row r="105" spans="1:226" s="139" customFormat="1" ht="25.5" customHeight="1" x14ac:dyDescent="0.25">
      <c r="A105" s="120" t="s">
        <v>457</v>
      </c>
      <c r="B105" s="137" t="s">
        <v>667</v>
      </c>
      <c r="C105" s="121">
        <v>48.13</v>
      </c>
      <c r="D105" s="122">
        <v>160.43333333333334</v>
      </c>
      <c r="E105" s="123">
        <v>12203</v>
      </c>
      <c r="F105" s="124">
        <v>152.53749999999999</v>
      </c>
      <c r="G105" s="138"/>
      <c r="H105" s="138"/>
      <c r="I105" s="138"/>
      <c r="J105" s="120" t="s">
        <v>205</v>
      </c>
    </row>
    <row r="106" spans="1:226" s="139" customFormat="1" ht="25.5" customHeight="1" x14ac:dyDescent="0.25">
      <c r="A106" s="120" t="s">
        <v>458</v>
      </c>
      <c r="B106" s="137" t="s">
        <v>668</v>
      </c>
      <c r="C106" s="121">
        <v>28.44</v>
      </c>
      <c r="D106" s="122">
        <v>203.14285714285717</v>
      </c>
      <c r="E106" s="123">
        <v>36271</v>
      </c>
      <c r="F106" s="124">
        <v>453.38749999999999</v>
      </c>
      <c r="G106" s="138"/>
      <c r="H106" s="138"/>
      <c r="I106" s="138"/>
      <c r="J106" s="120" t="s">
        <v>205</v>
      </c>
    </row>
    <row r="107" spans="1:226" s="139" customFormat="1" ht="25.5" customHeight="1" x14ac:dyDescent="0.25">
      <c r="A107" s="120" t="s">
        <v>459</v>
      </c>
      <c r="B107" s="137" t="s">
        <v>669</v>
      </c>
      <c r="C107" s="121">
        <v>6.42</v>
      </c>
      <c r="D107" s="122">
        <v>45.857142857142854</v>
      </c>
      <c r="E107" s="123">
        <v>24605</v>
      </c>
      <c r="F107" s="124">
        <v>307.5625</v>
      </c>
      <c r="G107" s="138"/>
      <c r="H107" s="138"/>
      <c r="I107" s="138"/>
      <c r="J107" s="120" t="s">
        <v>205</v>
      </c>
    </row>
    <row r="108" spans="1:226" s="110" customFormat="1" ht="25.5" customHeight="1" x14ac:dyDescent="0.25">
      <c r="A108" s="115">
        <v>2</v>
      </c>
      <c r="B108" s="116" t="s">
        <v>589</v>
      </c>
      <c r="C108" s="103">
        <v>0</v>
      </c>
      <c r="D108" s="104"/>
      <c r="E108" s="104">
        <v>0</v>
      </c>
      <c r="F108" s="112"/>
      <c r="G108" s="126"/>
      <c r="H108" s="114"/>
      <c r="I108" s="104"/>
      <c r="J108" s="104"/>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9"/>
    </row>
    <row r="109" spans="1:226" s="110" customFormat="1" ht="25.5" customHeight="1" x14ac:dyDescent="0.25">
      <c r="A109" s="115"/>
      <c r="B109" s="128" t="s">
        <v>626</v>
      </c>
      <c r="C109" s="103"/>
      <c r="D109" s="104"/>
      <c r="E109" s="119"/>
      <c r="F109" s="130"/>
      <c r="G109" s="117"/>
      <c r="H109" s="118"/>
      <c r="I109" s="119"/>
      <c r="J109" s="119"/>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9"/>
    </row>
    <row r="110" spans="1:226" s="110" customFormat="1" ht="25.5" customHeight="1" x14ac:dyDescent="0.25">
      <c r="A110" s="101" t="s">
        <v>121</v>
      </c>
      <c r="B110" s="111" t="s">
        <v>670</v>
      </c>
      <c r="C110" s="103"/>
      <c r="D110" s="104"/>
      <c r="E110" s="104"/>
      <c r="F110" s="112"/>
      <c r="G110" s="126"/>
      <c r="H110" s="114"/>
      <c r="I110" s="104"/>
      <c r="J110" s="104"/>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9"/>
    </row>
    <row r="111" spans="1:226" s="110" customFormat="1" ht="25.5" customHeight="1" x14ac:dyDescent="0.25">
      <c r="A111" s="115">
        <v>1</v>
      </c>
      <c r="B111" s="116" t="s">
        <v>601</v>
      </c>
      <c r="C111" s="103"/>
      <c r="D111" s="103"/>
      <c r="E111" s="104"/>
      <c r="F111" s="103"/>
      <c r="G111" s="117"/>
      <c r="H111" s="118"/>
      <c r="I111" s="119"/>
      <c r="J111" s="119"/>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9"/>
    </row>
    <row r="112" spans="1:226" s="139" customFormat="1" ht="25.5" customHeight="1" x14ac:dyDescent="0.25">
      <c r="A112" s="120" t="s">
        <v>213</v>
      </c>
      <c r="B112" s="137" t="s">
        <v>671</v>
      </c>
      <c r="C112" s="121">
        <v>32.229999999999997</v>
      </c>
      <c r="D112" s="122">
        <v>107.43333333333331</v>
      </c>
      <c r="E112" s="123">
        <v>5369</v>
      </c>
      <c r="F112" s="124">
        <v>67.112499999999997</v>
      </c>
      <c r="G112" s="140" t="s">
        <v>205</v>
      </c>
      <c r="H112" s="138"/>
      <c r="I112" s="138"/>
      <c r="J112" s="120" t="s">
        <v>205</v>
      </c>
    </row>
    <row r="113" spans="1:226" s="139" customFormat="1" ht="25.5" customHeight="1" x14ac:dyDescent="0.25">
      <c r="A113" s="120" t="s">
        <v>214</v>
      </c>
      <c r="B113" s="137" t="s">
        <v>672</v>
      </c>
      <c r="C113" s="121">
        <v>42.29</v>
      </c>
      <c r="D113" s="122">
        <v>140.96666666666667</v>
      </c>
      <c r="E113" s="123">
        <v>14717</v>
      </c>
      <c r="F113" s="124">
        <v>183.96250000000001</v>
      </c>
      <c r="G113" s="140" t="s">
        <v>205</v>
      </c>
      <c r="H113" s="138"/>
      <c r="I113" s="138"/>
      <c r="J113" s="120" t="s">
        <v>205</v>
      </c>
    </row>
    <row r="114" spans="1:226" s="139" customFormat="1" ht="25.5" customHeight="1" x14ac:dyDescent="0.25">
      <c r="A114" s="120" t="s">
        <v>215</v>
      </c>
      <c r="B114" s="137" t="s">
        <v>673</v>
      </c>
      <c r="C114" s="121">
        <v>27.16</v>
      </c>
      <c r="D114" s="122">
        <v>90.533333333333331</v>
      </c>
      <c r="E114" s="123">
        <v>12156</v>
      </c>
      <c r="F114" s="124">
        <v>151.95000000000002</v>
      </c>
      <c r="G114" s="140" t="s">
        <v>205</v>
      </c>
      <c r="H114" s="138"/>
      <c r="I114" s="138"/>
      <c r="J114" s="120" t="s">
        <v>205</v>
      </c>
    </row>
    <row r="115" spans="1:226" s="139" customFormat="1" ht="25.5" customHeight="1" x14ac:dyDescent="0.25">
      <c r="A115" s="120" t="s">
        <v>216</v>
      </c>
      <c r="B115" s="137" t="s">
        <v>674</v>
      </c>
      <c r="C115" s="121">
        <v>24.85</v>
      </c>
      <c r="D115" s="122">
        <v>82.833333333333343</v>
      </c>
      <c r="E115" s="123">
        <v>13083</v>
      </c>
      <c r="F115" s="124">
        <v>163.53749999999999</v>
      </c>
      <c r="G115" s="140" t="s">
        <v>205</v>
      </c>
      <c r="H115" s="138"/>
      <c r="I115" s="138"/>
      <c r="J115" s="120" t="s">
        <v>205</v>
      </c>
    </row>
    <row r="116" spans="1:226" s="139" customFormat="1" ht="25.5" customHeight="1" x14ac:dyDescent="0.25">
      <c r="A116" s="120" t="s">
        <v>217</v>
      </c>
      <c r="B116" s="137" t="s">
        <v>675</v>
      </c>
      <c r="C116" s="121">
        <v>29.26</v>
      </c>
      <c r="D116" s="122">
        <v>97.533333333333331</v>
      </c>
      <c r="E116" s="123">
        <v>12331</v>
      </c>
      <c r="F116" s="124">
        <v>154.13749999999999</v>
      </c>
      <c r="G116" s="140" t="s">
        <v>205</v>
      </c>
      <c r="H116" s="138"/>
      <c r="I116" s="138"/>
      <c r="J116" s="120" t="s">
        <v>205</v>
      </c>
    </row>
    <row r="117" spans="1:226" s="139" customFormat="1" ht="25.5" customHeight="1" x14ac:dyDescent="0.25">
      <c r="A117" s="120" t="s">
        <v>218</v>
      </c>
      <c r="B117" s="137" t="s">
        <v>676</v>
      </c>
      <c r="C117" s="121">
        <v>30.62</v>
      </c>
      <c r="D117" s="122">
        <v>102.06666666666666</v>
      </c>
      <c r="E117" s="123">
        <v>8467</v>
      </c>
      <c r="F117" s="124">
        <v>105.83750000000001</v>
      </c>
      <c r="G117" s="140">
        <v>0</v>
      </c>
      <c r="H117" s="138"/>
      <c r="I117" s="138"/>
      <c r="J117" s="120" t="s">
        <v>205</v>
      </c>
    </row>
    <row r="118" spans="1:226" s="139" customFormat="1" ht="25.5" customHeight="1" x14ac:dyDescent="0.25">
      <c r="A118" s="120" t="s">
        <v>219</v>
      </c>
      <c r="B118" s="137" t="s">
        <v>677</v>
      </c>
      <c r="C118" s="121">
        <v>53.56</v>
      </c>
      <c r="D118" s="122">
        <v>178.53333333333333</v>
      </c>
      <c r="E118" s="123">
        <v>16717</v>
      </c>
      <c r="F118" s="124">
        <v>208.96249999999998</v>
      </c>
      <c r="G118" s="140" t="s">
        <v>205</v>
      </c>
      <c r="H118" s="138"/>
      <c r="I118" s="138"/>
      <c r="J118" s="120" t="s">
        <v>205</v>
      </c>
    </row>
    <row r="119" spans="1:226" s="110" customFormat="1" ht="25.5" customHeight="1" x14ac:dyDescent="0.25">
      <c r="A119" s="115">
        <v>2</v>
      </c>
      <c r="B119" s="116" t="s">
        <v>589</v>
      </c>
      <c r="C119" s="103"/>
      <c r="D119" s="104"/>
      <c r="E119" s="104"/>
      <c r="F119" s="112"/>
      <c r="G119" s="126"/>
      <c r="H119" s="114"/>
      <c r="I119" s="104"/>
      <c r="J119" s="104"/>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8"/>
      <c r="HF119" s="108"/>
      <c r="HG119" s="108"/>
      <c r="HH119" s="108"/>
      <c r="HI119" s="108"/>
      <c r="HJ119" s="108"/>
      <c r="HK119" s="108"/>
      <c r="HL119" s="108"/>
      <c r="HM119" s="108"/>
      <c r="HN119" s="108"/>
      <c r="HO119" s="108"/>
      <c r="HP119" s="108"/>
      <c r="HQ119" s="108"/>
      <c r="HR119" s="109"/>
    </row>
    <row r="120" spans="1:226" s="139" customFormat="1" ht="25.5" customHeight="1" x14ac:dyDescent="0.25">
      <c r="A120" s="120" t="s">
        <v>225</v>
      </c>
      <c r="B120" s="137" t="s">
        <v>678</v>
      </c>
      <c r="C120" s="121">
        <v>19.12</v>
      </c>
      <c r="D120" s="122">
        <v>347.63636363636363</v>
      </c>
      <c r="E120" s="123">
        <v>8771</v>
      </c>
      <c r="F120" s="124">
        <v>125.29999999999998</v>
      </c>
      <c r="G120" s="140" t="s">
        <v>205</v>
      </c>
      <c r="H120" s="138"/>
      <c r="I120" s="138"/>
      <c r="J120" s="120" t="s">
        <v>205</v>
      </c>
    </row>
    <row r="121" spans="1:226" s="139" customFormat="1" ht="25.5" customHeight="1" x14ac:dyDescent="0.25">
      <c r="A121" s="120" t="s">
        <v>222</v>
      </c>
      <c r="B121" s="137" t="s">
        <v>679</v>
      </c>
      <c r="C121" s="121">
        <v>6.09</v>
      </c>
      <c r="D121" s="122">
        <v>110.72727272727272</v>
      </c>
      <c r="E121" s="123">
        <v>14873</v>
      </c>
      <c r="F121" s="124">
        <v>212.47142857142856</v>
      </c>
      <c r="G121" s="140" t="s">
        <v>205</v>
      </c>
      <c r="H121" s="138"/>
      <c r="I121" s="138"/>
      <c r="J121" s="120" t="s">
        <v>205</v>
      </c>
    </row>
    <row r="122" spans="1:226" s="139" customFormat="1" ht="25.5" customHeight="1" x14ac:dyDescent="0.25">
      <c r="A122" s="120" t="s">
        <v>447</v>
      </c>
      <c r="B122" s="137" t="s">
        <v>680</v>
      </c>
      <c r="C122" s="121">
        <v>24.15</v>
      </c>
      <c r="D122" s="122">
        <v>439.09090909090907</v>
      </c>
      <c r="E122" s="123">
        <v>9401</v>
      </c>
      <c r="F122" s="124">
        <v>134.30000000000001</v>
      </c>
      <c r="G122" s="140" t="s">
        <v>205</v>
      </c>
      <c r="H122" s="138"/>
      <c r="I122" s="138"/>
      <c r="J122" s="120" t="s">
        <v>205</v>
      </c>
    </row>
    <row r="123" spans="1:226" s="139" customFormat="1" ht="25.5" customHeight="1" x14ac:dyDescent="0.25">
      <c r="A123" s="120" t="s">
        <v>448</v>
      </c>
      <c r="B123" s="137" t="s">
        <v>681</v>
      </c>
      <c r="C123" s="121">
        <v>21.56</v>
      </c>
      <c r="D123" s="122">
        <v>392</v>
      </c>
      <c r="E123" s="123">
        <v>11001</v>
      </c>
      <c r="F123" s="124">
        <v>157.15714285714287</v>
      </c>
      <c r="G123" s="140" t="s">
        <v>205</v>
      </c>
      <c r="H123" s="138"/>
      <c r="I123" s="138"/>
      <c r="J123" s="120" t="s">
        <v>205</v>
      </c>
    </row>
    <row r="124" spans="1:226" s="139" customFormat="1" ht="25.5" customHeight="1" x14ac:dyDescent="0.25">
      <c r="A124" s="120" t="s">
        <v>449</v>
      </c>
      <c r="B124" s="137" t="s">
        <v>682</v>
      </c>
      <c r="C124" s="121">
        <v>21.78</v>
      </c>
      <c r="D124" s="122">
        <v>396.00000000000006</v>
      </c>
      <c r="E124" s="123">
        <v>18495</v>
      </c>
      <c r="F124" s="124">
        <v>264.21428571428572</v>
      </c>
      <c r="G124" s="140" t="s">
        <v>205</v>
      </c>
      <c r="H124" s="138"/>
      <c r="I124" s="138"/>
      <c r="J124" s="120" t="s">
        <v>205</v>
      </c>
    </row>
    <row r="125" spans="1:226" s="139" customFormat="1" ht="25.5" customHeight="1" x14ac:dyDescent="0.25">
      <c r="A125" s="120" t="s">
        <v>450</v>
      </c>
      <c r="B125" s="137" t="s">
        <v>683</v>
      </c>
      <c r="C125" s="121">
        <v>6.71</v>
      </c>
      <c r="D125" s="122">
        <v>122</v>
      </c>
      <c r="E125" s="123">
        <v>9205</v>
      </c>
      <c r="F125" s="124">
        <v>131.5</v>
      </c>
      <c r="G125" s="140" t="s">
        <v>205</v>
      </c>
      <c r="H125" s="138"/>
      <c r="I125" s="138"/>
      <c r="J125" s="120" t="s">
        <v>205</v>
      </c>
    </row>
    <row r="126" spans="1:226" s="139" customFormat="1" ht="25.5" customHeight="1" x14ac:dyDescent="0.25">
      <c r="A126" s="120" t="s">
        <v>451</v>
      </c>
      <c r="B126" s="137" t="s">
        <v>684</v>
      </c>
      <c r="C126" s="121">
        <v>15.2</v>
      </c>
      <c r="D126" s="122">
        <v>276.36363636363637</v>
      </c>
      <c r="E126" s="123">
        <v>6865</v>
      </c>
      <c r="F126" s="124">
        <v>98.071428571428569</v>
      </c>
      <c r="G126" s="140"/>
      <c r="H126" s="138"/>
      <c r="I126" s="138"/>
      <c r="J126" s="120" t="s">
        <v>205</v>
      </c>
    </row>
    <row r="127" spans="1:226" s="110" customFormat="1" ht="25.5" customHeight="1" x14ac:dyDescent="0.25">
      <c r="A127" s="101" t="s">
        <v>137</v>
      </c>
      <c r="B127" s="111" t="s">
        <v>685</v>
      </c>
      <c r="C127" s="103"/>
      <c r="D127" s="104"/>
      <c r="E127" s="104"/>
      <c r="F127" s="112"/>
      <c r="G127" s="126"/>
      <c r="H127" s="114"/>
      <c r="I127" s="104"/>
      <c r="J127" s="104"/>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8"/>
      <c r="HF127" s="108"/>
      <c r="HG127" s="108"/>
      <c r="HH127" s="108"/>
      <c r="HI127" s="108"/>
      <c r="HJ127" s="108"/>
      <c r="HK127" s="108"/>
      <c r="HL127" s="108"/>
      <c r="HM127" s="108"/>
      <c r="HN127" s="108"/>
      <c r="HO127" s="108"/>
      <c r="HP127" s="108"/>
      <c r="HQ127" s="108"/>
      <c r="HR127" s="109"/>
    </row>
    <row r="128" spans="1:226" s="110" customFormat="1" ht="25.5" customHeight="1" x14ac:dyDescent="0.25">
      <c r="A128" s="115">
        <v>1</v>
      </c>
      <c r="B128" s="116" t="s">
        <v>601</v>
      </c>
      <c r="C128" s="103"/>
      <c r="D128" s="103"/>
      <c r="E128" s="104"/>
      <c r="F128" s="103"/>
      <c r="G128" s="117"/>
      <c r="H128" s="118"/>
      <c r="I128" s="119"/>
      <c r="J128" s="119"/>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9"/>
    </row>
    <row r="129" spans="1:226" s="110" customFormat="1" ht="25.5" customHeight="1" x14ac:dyDescent="0.25">
      <c r="A129" s="120" t="s">
        <v>213</v>
      </c>
      <c r="B129" s="128" t="s">
        <v>686</v>
      </c>
      <c r="C129" s="121">
        <v>26.78</v>
      </c>
      <c r="D129" s="122">
        <v>53.560000000000009</v>
      </c>
      <c r="E129" s="123">
        <v>8359</v>
      </c>
      <c r="F129" s="124">
        <v>167.18</v>
      </c>
      <c r="G129" s="140" t="s">
        <v>205</v>
      </c>
      <c r="H129" s="118"/>
      <c r="I129" s="119"/>
      <c r="J129" s="129" t="s">
        <v>205</v>
      </c>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8"/>
      <c r="HF129" s="108"/>
      <c r="HG129" s="108"/>
      <c r="HH129" s="108"/>
      <c r="HI129" s="108"/>
      <c r="HJ129" s="108"/>
      <c r="HK129" s="108"/>
      <c r="HL129" s="108"/>
      <c r="HM129" s="108"/>
      <c r="HN129" s="108"/>
      <c r="HO129" s="108"/>
      <c r="HP129" s="108"/>
      <c r="HQ129" s="108"/>
      <c r="HR129" s="109"/>
    </row>
    <row r="130" spans="1:226" s="110" customFormat="1" ht="25.5" customHeight="1" x14ac:dyDescent="0.25">
      <c r="A130" s="120" t="s">
        <v>214</v>
      </c>
      <c r="B130" s="128" t="s">
        <v>687</v>
      </c>
      <c r="C130" s="121">
        <v>24.84</v>
      </c>
      <c r="D130" s="122">
        <v>82.8</v>
      </c>
      <c r="E130" s="123">
        <v>4883</v>
      </c>
      <c r="F130" s="124">
        <v>61.037500000000001</v>
      </c>
      <c r="G130" s="140">
        <v>0</v>
      </c>
      <c r="H130" s="118"/>
      <c r="I130" s="119"/>
      <c r="J130" s="129" t="s">
        <v>205</v>
      </c>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8"/>
      <c r="HF130" s="108"/>
      <c r="HG130" s="108"/>
      <c r="HH130" s="108"/>
      <c r="HI130" s="108"/>
      <c r="HJ130" s="108"/>
      <c r="HK130" s="108"/>
      <c r="HL130" s="108"/>
      <c r="HM130" s="108"/>
      <c r="HN130" s="108"/>
      <c r="HO130" s="108"/>
      <c r="HP130" s="108"/>
      <c r="HQ130" s="108"/>
      <c r="HR130" s="109"/>
    </row>
    <row r="131" spans="1:226" s="110" customFormat="1" ht="25.5" customHeight="1" x14ac:dyDescent="0.25">
      <c r="A131" s="120" t="s">
        <v>215</v>
      </c>
      <c r="B131" s="128" t="s">
        <v>688</v>
      </c>
      <c r="C131" s="121">
        <v>32.6</v>
      </c>
      <c r="D131" s="122">
        <v>65.2</v>
      </c>
      <c r="E131" s="123">
        <v>11663</v>
      </c>
      <c r="F131" s="124">
        <v>233.26</v>
      </c>
      <c r="G131" s="140" t="s">
        <v>205</v>
      </c>
      <c r="H131" s="118"/>
      <c r="I131" s="119"/>
      <c r="J131" s="129" t="s">
        <v>205</v>
      </c>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8"/>
      <c r="HF131" s="108"/>
      <c r="HG131" s="108"/>
      <c r="HH131" s="108"/>
      <c r="HI131" s="108"/>
      <c r="HJ131" s="108"/>
      <c r="HK131" s="108"/>
      <c r="HL131" s="108"/>
      <c r="HM131" s="108"/>
      <c r="HN131" s="108"/>
      <c r="HO131" s="108"/>
      <c r="HP131" s="108"/>
      <c r="HQ131" s="108"/>
      <c r="HR131" s="109"/>
    </row>
    <row r="132" spans="1:226" s="110" customFormat="1" ht="25.5" customHeight="1" x14ac:dyDescent="0.25">
      <c r="A132" s="120" t="s">
        <v>216</v>
      </c>
      <c r="B132" s="128" t="s">
        <v>689</v>
      </c>
      <c r="C132" s="121">
        <v>32.42</v>
      </c>
      <c r="D132" s="122">
        <v>64.84</v>
      </c>
      <c r="E132" s="123">
        <v>20283</v>
      </c>
      <c r="F132" s="124">
        <v>405.66</v>
      </c>
      <c r="G132" s="140" t="s">
        <v>205</v>
      </c>
      <c r="H132" s="118"/>
      <c r="I132" s="119"/>
      <c r="J132" s="129" t="s">
        <v>205</v>
      </c>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9"/>
    </row>
    <row r="133" spans="1:226" s="110" customFormat="1" ht="25.5" customHeight="1" x14ac:dyDescent="0.25">
      <c r="A133" s="120" t="s">
        <v>217</v>
      </c>
      <c r="B133" s="128" t="s">
        <v>690</v>
      </c>
      <c r="C133" s="121">
        <v>41.1</v>
      </c>
      <c r="D133" s="122">
        <v>82.2</v>
      </c>
      <c r="E133" s="123">
        <v>13035</v>
      </c>
      <c r="F133" s="124">
        <v>260.70000000000005</v>
      </c>
      <c r="G133" s="140" t="s">
        <v>205</v>
      </c>
      <c r="H133" s="118"/>
      <c r="I133" s="119"/>
      <c r="J133" s="129" t="s">
        <v>205</v>
      </c>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9"/>
    </row>
    <row r="134" spans="1:226" s="110" customFormat="1" ht="25.5" customHeight="1" x14ac:dyDescent="0.25">
      <c r="A134" s="120" t="s">
        <v>218</v>
      </c>
      <c r="B134" s="128" t="s">
        <v>691</v>
      </c>
      <c r="C134" s="121">
        <v>86.07</v>
      </c>
      <c r="D134" s="122">
        <v>286.89999999999998</v>
      </c>
      <c r="E134" s="123">
        <v>10256</v>
      </c>
      <c r="F134" s="124">
        <v>128.19999999999999</v>
      </c>
      <c r="G134" s="140">
        <v>0</v>
      </c>
      <c r="H134" s="118"/>
      <c r="I134" s="119"/>
      <c r="J134" s="129" t="s">
        <v>205</v>
      </c>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8"/>
      <c r="HF134" s="108"/>
      <c r="HG134" s="108"/>
      <c r="HH134" s="108"/>
      <c r="HI134" s="108"/>
      <c r="HJ134" s="108"/>
      <c r="HK134" s="108"/>
      <c r="HL134" s="108"/>
      <c r="HM134" s="108"/>
      <c r="HN134" s="108"/>
      <c r="HO134" s="108"/>
      <c r="HP134" s="108"/>
      <c r="HQ134" s="108"/>
      <c r="HR134" s="109"/>
    </row>
    <row r="135" spans="1:226" s="110" customFormat="1" ht="25.5" customHeight="1" x14ac:dyDescent="0.25">
      <c r="A135" s="120" t="s">
        <v>219</v>
      </c>
      <c r="B135" s="128" t="s">
        <v>692</v>
      </c>
      <c r="C135" s="121">
        <v>27.62</v>
      </c>
      <c r="D135" s="122">
        <v>92.066666666666677</v>
      </c>
      <c r="E135" s="123">
        <v>8796</v>
      </c>
      <c r="F135" s="124">
        <v>109.94999999999999</v>
      </c>
      <c r="G135" s="140" t="s">
        <v>205</v>
      </c>
      <c r="H135" s="118"/>
      <c r="I135" s="119"/>
      <c r="J135" s="129" t="s">
        <v>205</v>
      </c>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8"/>
      <c r="HF135" s="108"/>
      <c r="HG135" s="108"/>
      <c r="HH135" s="108"/>
      <c r="HI135" s="108"/>
      <c r="HJ135" s="108"/>
      <c r="HK135" s="108"/>
      <c r="HL135" s="108"/>
      <c r="HM135" s="108"/>
      <c r="HN135" s="108"/>
      <c r="HO135" s="108"/>
      <c r="HP135" s="108"/>
      <c r="HQ135" s="108"/>
      <c r="HR135" s="109"/>
    </row>
    <row r="136" spans="1:226" s="110" customFormat="1" ht="25.5" customHeight="1" x14ac:dyDescent="0.25">
      <c r="A136" s="120" t="s">
        <v>220</v>
      </c>
      <c r="B136" s="128" t="s">
        <v>693</v>
      </c>
      <c r="C136" s="121">
        <v>30.8</v>
      </c>
      <c r="D136" s="122">
        <v>102.66666666666666</v>
      </c>
      <c r="E136" s="123">
        <v>15598</v>
      </c>
      <c r="F136" s="124">
        <v>194.97500000000002</v>
      </c>
      <c r="G136" s="140" t="s">
        <v>205</v>
      </c>
      <c r="H136" s="118"/>
      <c r="I136" s="119"/>
      <c r="J136" s="129" t="s">
        <v>205</v>
      </c>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9"/>
    </row>
    <row r="137" spans="1:226" s="110" customFormat="1" ht="25.5" customHeight="1" x14ac:dyDescent="0.25">
      <c r="A137" s="120" t="s">
        <v>221</v>
      </c>
      <c r="B137" s="128" t="s">
        <v>694</v>
      </c>
      <c r="C137" s="121">
        <v>50.72</v>
      </c>
      <c r="D137" s="122">
        <v>169.06666666666666</v>
      </c>
      <c r="E137" s="123">
        <v>8956</v>
      </c>
      <c r="F137" s="124">
        <v>111.94999999999999</v>
      </c>
      <c r="G137" s="140">
        <v>0</v>
      </c>
      <c r="H137" s="118"/>
      <c r="I137" s="119"/>
      <c r="J137" s="129" t="s">
        <v>205</v>
      </c>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8"/>
      <c r="HF137" s="108"/>
      <c r="HG137" s="108"/>
      <c r="HH137" s="108"/>
      <c r="HI137" s="108"/>
      <c r="HJ137" s="108"/>
      <c r="HK137" s="108"/>
      <c r="HL137" s="108"/>
      <c r="HM137" s="108"/>
      <c r="HN137" s="108"/>
      <c r="HO137" s="108"/>
      <c r="HP137" s="108"/>
      <c r="HQ137" s="108"/>
      <c r="HR137" s="109"/>
    </row>
    <row r="138" spans="1:226" s="110" customFormat="1" ht="25.5" customHeight="1" x14ac:dyDescent="0.25">
      <c r="A138" s="120" t="s">
        <v>456</v>
      </c>
      <c r="B138" s="128" t="s">
        <v>695</v>
      </c>
      <c r="C138" s="121">
        <v>83.58</v>
      </c>
      <c r="D138" s="122">
        <v>278.60000000000002</v>
      </c>
      <c r="E138" s="123">
        <v>8141</v>
      </c>
      <c r="F138" s="124">
        <v>101.7625</v>
      </c>
      <c r="G138" s="140">
        <v>0</v>
      </c>
      <c r="H138" s="118"/>
      <c r="I138" s="119"/>
      <c r="J138" s="129" t="s">
        <v>205</v>
      </c>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8"/>
      <c r="HF138" s="108"/>
      <c r="HG138" s="108"/>
      <c r="HH138" s="108"/>
      <c r="HI138" s="108"/>
      <c r="HJ138" s="108"/>
      <c r="HK138" s="108"/>
      <c r="HL138" s="108"/>
      <c r="HM138" s="108"/>
      <c r="HN138" s="108"/>
      <c r="HO138" s="108"/>
      <c r="HP138" s="108"/>
      <c r="HQ138" s="108"/>
      <c r="HR138" s="109"/>
    </row>
    <row r="139" spans="1:226" s="110" customFormat="1" ht="25.5" customHeight="1" x14ac:dyDescent="0.25">
      <c r="A139" s="120" t="s">
        <v>457</v>
      </c>
      <c r="B139" s="128" t="s">
        <v>696</v>
      </c>
      <c r="C139" s="121">
        <v>38.159999999999997</v>
      </c>
      <c r="D139" s="122">
        <v>127.19999999999997</v>
      </c>
      <c r="E139" s="123">
        <v>7789</v>
      </c>
      <c r="F139" s="124">
        <v>97.362499999999997</v>
      </c>
      <c r="G139" s="140">
        <v>0</v>
      </c>
      <c r="H139" s="118"/>
      <c r="I139" s="119"/>
      <c r="J139" s="129" t="s">
        <v>205</v>
      </c>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8"/>
      <c r="HF139" s="108"/>
      <c r="HG139" s="108"/>
      <c r="HH139" s="108"/>
      <c r="HI139" s="108"/>
      <c r="HJ139" s="108"/>
      <c r="HK139" s="108"/>
      <c r="HL139" s="108"/>
      <c r="HM139" s="108"/>
      <c r="HN139" s="108"/>
      <c r="HO139" s="108"/>
      <c r="HP139" s="108"/>
      <c r="HQ139" s="108"/>
      <c r="HR139" s="109"/>
    </row>
    <row r="140" spans="1:226" s="110" customFormat="1" ht="25.5" customHeight="1" x14ac:dyDescent="0.25">
      <c r="A140" s="120" t="s">
        <v>458</v>
      </c>
      <c r="B140" s="128" t="s">
        <v>697</v>
      </c>
      <c r="C140" s="121">
        <v>56.14</v>
      </c>
      <c r="D140" s="122">
        <v>187.13333333333333</v>
      </c>
      <c r="E140" s="123">
        <v>2857</v>
      </c>
      <c r="F140" s="124">
        <v>35.712500000000006</v>
      </c>
      <c r="G140" s="140">
        <v>0</v>
      </c>
      <c r="H140" s="118"/>
      <c r="I140" s="119"/>
      <c r="J140" s="129" t="s">
        <v>205</v>
      </c>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8"/>
      <c r="HF140" s="108"/>
      <c r="HG140" s="108"/>
      <c r="HH140" s="108"/>
      <c r="HI140" s="108"/>
      <c r="HJ140" s="108"/>
      <c r="HK140" s="108"/>
      <c r="HL140" s="108"/>
      <c r="HM140" s="108"/>
      <c r="HN140" s="108"/>
      <c r="HO140" s="108"/>
      <c r="HP140" s="108"/>
      <c r="HQ140" s="108"/>
      <c r="HR140" s="109"/>
    </row>
    <row r="141" spans="1:226" s="110" customFormat="1" ht="25.5" customHeight="1" x14ac:dyDescent="0.25">
      <c r="A141" s="120" t="s">
        <v>459</v>
      </c>
      <c r="B141" s="128" t="s">
        <v>698</v>
      </c>
      <c r="C141" s="121">
        <v>19.32</v>
      </c>
      <c r="D141" s="122">
        <v>138</v>
      </c>
      <c r="E141" s="123">
        <v>18829</v>
      </c>
      <c r="F141" s="124">
        <v>235.36250000000001</v>
      </c>
      <c r="G141" s="140" t="s">
        <v>205</v>
      </c>
      <c r="H141" s="118"/>
      <c r="I141" s="119"/>
      <c r="J141" s="129" t="s">
        <v>205</v>
      </c>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8"/>
      <c r="HF141" s="108"/>
      <c r="HG141" s="108"/>
      <c r="HH141" s="108"/>
      <c r="HI141" s="108"/>
      <c r="HJ141" s="108"/>
      <c r="HK141" s="108"/>
      <c r="HL141" s="108"/>
      <c r="HM141" s="108"/>
      <c r="HN141" s="108"/>
      <c r="HO141" s="108"/>
      <c r="HP141" s="108"/>
      <c r="HQ141" s="108"/>
      <c r="HR141" s="109"/>
    </row>
    <row r="142" spans="1:226" s="110" customFormat="1" ht="25.5" customHeight="1" x14ac:dyDescent="0.25">
      <c r="A142" s="120" t="s">
        <v>460</v>
      </c>
      <c r="B142" s="128" t="s">
        <v>699</v>
      </c>
      <c r="C142" s="121">
        <v>8.1199999999999992</v>
      </c>
      <c r="D142" s="122">
        <v>57.999999999999993</v>
      </c>
      <c r="E142" s="123">
        <v>18770</v>
      </c>
      <c r="F142" s="124">
        <v>234.625</v>
      </c>
      <c r="G142" s="140" t="s">
        <v>205</v>
      </c>
      <c r="H142" s="118"/>
      <c r="I142" s="119"/>
      <c r="J142" s="129" t="s">
        <v>205</v>
      </c>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8"/>
      <c r="HF142" s="108"/>
      <c r="HG142" s="108"/>
      <c r="HH142" s="108"/>
      <c r="HI142" s="108"/>
      <c r="HJ142" s="108"/>
      <c r="HK142" s="108"/>
      <c r="HL142" s="108"/>
      <c r="HM142" s="108"/>
      <c r="HN142" s="108"/>
      <c r="HO142" s="108"/>
      <c r="HP142" s="108"/>
      <c r="HQ142" s="108"/>
      <c r="HR142" s="109"/>
    </row>
    <row r="143" spans="1:226" s="110" customFormat="1" ht="25.5" customHeight="1" x14ac:dyDescent="0.25">
      <c r="A143" s="120" t="s">
        <v>461</v>
      </c>
      <c r="B143" s="128" t="s">
        <v>700</v>
      </c>
      <c r="C143" s="121">
        <v>42.45</v>
      </c>
      <c r="D143" s="122">
        <v>303.21428571428572</v>
      </c>
      <c r="E143" s="123">
        <v>14181</v>
      </c>
      <c r="F143" s="124">
        <v>177.26249999999999</v>
      </c>
      <c r="G143" s="140" t="s">
        <v>205</v>
      </c>
      <c r="H143" s="118"/>
      <c r="I143" s="119"/>
      <c r="J143" s="129" t="s">
        <v>205</v>
      </c>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8"/>
      <c r="HF143" s="108"/>
      <c r="HG143" s="108"/>
      <c r="HH143" s="108"/>
      <c r="HI143" s="108"/>
      <c r="HJ143" s="108"/>
      <c r="HK143" s="108"/>
      <c r="HL143" s="108"/>
      <c r="HM143" s="108"/>
      <c r="HN143" s="108"/>
      <c r="HO143" s="108"/>
      <c r="HP143" s="108"/>
      <c r="HQ143" s="108"/>
      <c r="HR143" s="109"/>
    </row>
    <row r="144" spans="1:226" s="110" customFormat="1" ht="25.5" customHeight="1" x14ac:dyDescent="0.25">
      <c r="A144" s="115">
        <v>2</v>
      </c>
      <c r="B144" s="116" t="s">
        <v>589</v>
      </c>
      <c r="C144" s="103">
        <v>0</v>
      </c>
      <c r="D144" s="104"/>
      <c r="E144" s="104">
        <v>0</v>
      </c>
      <c r="F144" s="112"/>
      <c r="G144" s="126"/>
      <c r="H144" s="114"/>
      <c r="I144" s="104"/>
      <c r="J144" s="104"/>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8"/>
      <c r="HF144" s="108"/>
      <c r="HG144" s="108"/>
      <c r="HH144" s="108"/>
      <c r="HI144" s="108"/>
      <c r="HJ144" s="108"/>
      <c r="HK144" s="108"/>
      <c r="HL144" s="108"/>
      <c r="HM144" s="108"/>
      <c r="HN144" s="108"/>
      <c r="HO144" s="108"/>
      <c r="HP144" s="108"/>
      <c r="HQ144" s="108"/>
      <c r="HR144" s="109"/>
    </row>
    <row r="145" spans="1:226" s="110" customFormat="1" ht="25.5" customHeight="1" x14ac:dyDescent="0.25">
      <c r="A145" s="115"/>
      <c r="B145" s="128" t="s">
        <v>626</v>
      </c>
      <c r="C145" s="103"/>
      <c r="D145" s="104"/>
      <c r="E145" s="119"/>
      <c r="F145" s="130"/>
      <c r="G145" s="117"/>
      <c r="H145" s="118"/>
      <c r="I145" s="119"/>
      <c r="J145" s="119"/>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8"/>
      <c r="HF145" s="108"/>
      <c r="HG145" s="108"/>
      <c r="HH145" s="108"/>
      <c r="HI145" s="108"/>
      <c r="HJ145" s="108"/>
      <c r="HK145" s="108"/>
      <c r="HL145" s="108"/>
      <c r="HM145" s="108"/>
      <c r="HN145" s="108"/>
      <c r="HO145" s="108"/>
      <c r="HP145" s="108"/>
      <c r="HQ145" s="108"/>
      <c r="HR145" s="109"/>
    </row>
    <row r="146" spans="1:226" s="110" customFormat="1" ht="25.5" customHeight="1" x14ac:dyDescent="0.25">
      <c r="A146" s="101" t="s">
        <v>183</v>
      </c>
      <c r="B146" s="111" t="s">
        <v>330</v>
      </c>
      <c r="C146" s="103"/>
      <c r="D146" s="104"/>
      <c r="E146" s="104"/>
      <c r="F146" s="112"/>
      <c r="G146" s="126"/>
      <c r="H146" s="114"/>
      <c r="I146" s="104"/>
      <c r="J146" s="104"/>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8"/>
      <c r="HF146" s="108"/>
      <c r="HG146" s="108"/>
      <c r="HH146" s="108"/>
      <c r="HI146" s="108"/>
      <c r="HJ146" s="108"/>
      <c r="HK146" s="108"/>
      <c r="HL146" s="108"/>
      <c r="HM146" s="108"/>
      <c r="HN146" s="108"/>
      <c r="HO146" s="108"/>
      <c r="HP146" s="108"/>
      <c r="HQ146" s="108"/>
      <c r="HR146" s="109"/>
    </row>
    <row r="147" spans="1:226" s="110" customFormat="1" ht="25.5" customHeight="1" x14ac:dyDescent="0.25">
      <c r="A147" s="115">
        <v>1</v>
      </c>
      <c r="B147" s="116" t="s">
        <v>601</v>
      </c>
      <c r="C147" s="103"/>
      <c r="D147" s="103"/>
      <c r="E147" s="104"/>
      <c r="F147" s="103"/>
      <c r="G147" s="117"/>
      <c r="H147" s="118"/>
      <c r="I147" s="119"/>
      <c r="J147" s="119"/>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8"/>
      <c r="HF147" s="108"/>
      <c r="HG147" s="108"/>
      <c r="HH147" s="108"/>
      <c r="HI147" s="108"/>
      <c r="HJ147" s="108"/>
      <c r="HK147" s="108"/>
      <c r="HL147" s="108"/>
      <c r="HM147" s="108"/>
      <c r="HN147" s="108"/>
      <c r="HO147" s="108"/>
      <c r="HP147" s="108"/>
      <c r="HQ147" s="108"/>
      <c r="HR147" s="109"/>
    </row>
    <row r="148" spans="1:226" s="139" customFormat="1" ht="25.5" customHeight="1" x14ac:dyDescent="0.25">
      <c r="A148" s="120" t="s">
        <v>213</v>
      </c>
      <c r="B148" s="137" t="s">
        <v>701</v>
      </c>
      <c r="C148" s="121">
        <v>16.850000000000001</v>
      </c>
      <c r="D148" s="122">
        <v>56.166666666666679</v>
      </c>
      <c r="E148" s="123">
        <v>21257</v>
      </c>
      <c r="F148" s="124">
        <v>265.71250000000003</v>
      </c>
      <c r="G148" s="138"/>
      <c r="H148" s="138"/>
      <c r="I148" s="138"/>
      <c r="J148" s="120" t="s">
        <v>205</v>
      </c>
    </row>
    <row r="149" spans="1:226" s="139" customFormat="1" ht="25.5" customHeight="1" x14ac:dyDescent="0.25">
      <c r="A149" s="120" t="s">
        <v>214</v>
      </c>
      <c r="B149" s="137" t="s">
        <v>702</v>
      </c>
      <c r="C149" s="121">
        <v>22.24</v>
      </c>
      <c r="D149" s="122">
        <v>74.133333333333326</v>
      </c>
      <c r="E149" s="123">
        <v>25709</v>
      </c>
      <c r="F149" s="124">
        <v>321.36250000000001</v>
      </c>
      <c r="G149" s="138"/>
      <c r="H149" s="138"/>
      <c r="I149" s="138"/>
      <c r="J149" s="120" t="s">
        <v>205</v>
      </c>
    </row>
    <row r="150" spans="1:226" s="139" customFormat="1" ht="25.5" customHeight="1" x14ac:dyDescent="0.25">
      <c r="A150" s="120" t="s">
        <v>215</v>
      </c>
      <c r="B150" s="137" t="s">
        <v>703</v>
      </c>
      <c r="C150" s="121">
        <v>9.5399999999999991</v>
      </c>
      <c r="D150" s="122">
        <v>31.799999999999994</v>
      </c>
      <c r="E150" s="123">
        <v>9518</v>
      </c>
      <c r="F150" s="124">
        <v>118.97500000000001</v>
      </c>
      <c r="G150" s="138"/>
      <c r="H150" s="138"/>
      <c r="I150" s="138"/>
      <c r="J150" s="120" t="s">
        <v>205</v>
      </c>
    </row>
    <row r="151" spans="1:226" s="139" customFormat="1" ht="25.5" customHeight="1" x14ac:dyDescent="0.25">
      <c r="A151" s="120" t="s">
        <v>216</v>
      </c>
      <c r="B151" s="137" t="s">
        <v>704</v>
      </c>
      <c r="C151" s="121">
        <v>37.32</v>
      </c>
      <c r="D151" s="122">
        <v>124.4</v>
      </c>
      <c r="E151" s="123">
        <v>26870</v>
      </c>
      <c r="F151" s="124">
        <v>335.875</v>
      </c>
      <c r="G151" s="138"/>
      <c r="H151" s="138"/>
      <c r="I151" s="138"/>
      <c r="J151" s="120" t="s">
        <v>205</v>
      </c>
    </row>
    <row r="152" spans="1:226" s="139" customFormat="1" ht="25.5" customHeight="1" x14ac:dyDescent="0.25">
      <c r="A152" s="120" t="s">
        <v>217</v>
      </c>
      <c r="B152" s="137" t="s">
        <v>705</v>
      </c>
      <c r="C152" s="121">
        <v>38.76</v>
      </c>
      <c r="D152" s="122">
        <v>129.20000000000002</v>
      </c>
      <c r="E152" s="123">
        <v>19163</v>
      </c>
      <c r="F152" s="124">
        <v>239.53749999999999</v>
      </c>
      <c r="G152" s="138"/>
      <c r="H152" s="138"/>
      <c r="I152" s="138"/>
      <c r="J152" s="120" t="s">
        <v>205</v>
      </c>
    </row>
    <row r="153" spans="1:226" s="139" customFormat="1" ht="25.5" customHeight="1" x14ac:dyDescent="0.25">
      <c r="A153" s="120" t="s">
        <v>218</v>
      </c>
      <c r="B153" s="137" t="s">
        <v>706</v>
      </c>
      <c r="C153" s="121">
        <v>30.04</v>
      </c>
      <c r="D153" s="122">
        <v>100.13333333333334</v>
      </c>
      <c r="E153" s="123">
        <v>13465</v>
      </c>
      <c r="F153" s="124">
        <v>168.3125</v>
      </c>
      <c r="G153" s="138"/>
      <c r="H153" s="138"/>
      <c r="I153" s="138"/>
      <c r="J153" s="120" t="s">
        <v>205</v>
      </c>
    </row>
    <row r="154" spans="1:226" s="139" customFormat="1" ht="25.5" customHeight="1" x14ac:dyDescent="0.25">
      <c r="A154" s="120" t="s">
        <v>219</v>
      </c>
      <c r="B154" s="137" t="s">
        <v>707</v>
      </c>
      <c r="C154" s="121">
        <v>27.89</v>
      </c>
      <c r="D154" s="122">
        <v>92.966666666666669</v>
      </c>
      <c r="E154" s="123">
        <v>8387</v>
      </c>
      <c r="F154" s="124">
        <v>104.83750000000001</v>
      </c>
      <c r="G154" s="138"/>
      <c r="H154" s="138"/>
      <c r="I154" s="138"/>
      <c r="J154" s="120" t="s">
        <v>205</v>
      </c>
    </row>
    <row r="155" spans="1:226" s="139" customFormat="1" ht="25.5" customHeight="1" x14ac:dyDescent="0.25">
      <c r="A155" s="120" t="s">
        <v>220</v>
      </c>
      <c r="B155" s="137" t="s">
        <v>708</v>
      </c>
      <c r="C155" s="121">
        <v>38.049999999999997</v>
      </c>
      <c r="D155" s="122">
        <v>126.83333333333333</v>
      </c>
      <c r="E155" s="123">
        <v>10164</v>
      </c>
      <c r="F155" s="124">
        <v>127.05</v>
      </c>
      <c r="G155" s="138"/>
      <c r="H155" s="138"/>
      <c r="I155" s="138"/>
      <c r="J155" s="120" t="s">
        <v>205</v>
      </c>
    </row>
    <row r="156" spans="1:226" s="139" customFormat="1" ht="25.5" customHeight="1" x14ac:dyDescent="0.25">
      <c r="A156" s="120" t="s">
        <v>221</v>
      </c>
      <c r="B156" s="137" t="s">
        <v>709</v>
      </c>
      <c r="C156" s="121">
        <v>25.64</v>
      </c>
      <c r="D156" s="122">
        <v>85.466666666666669</v>
      </c>
      <c r="E156" s="123">
        <v>18897</v>
      </c>
      <c r="F156" s="124">
        <v>236.21249999999998</v>
      </c>
      <c r="G156" s="138"/>
      <c r="H156" s="138"/>
      <c r="I156" s="138"/>
      <c r="J156" s="120" t="s">
        <v>205</v>
      </c>
    </row>
    <row r="157" spans="1:226" s="139" customFormat="1" ht="25.5" customHeight="1" x14ac:dyDescent="0.25">
      <c r="A157" s="120" t="s">
        <v>456</v>
      </c>
      <c r="B157" s="137" t="s">
        <v>710</v>
      </c>
      <c r="C157" s="121">
        <v>32.1</v>
      </c>
      <c r="D157" s="122">
        <v>107</v>
      </c>
      <c r="E157" s="123">
        <v>16687</v>
      </c>
      <c r="F157" s="124">
        <v>208.58750000000001</v>
      </c>
      <c r="G157" s="138"/>
      <c r="H157" s="138"/>
      <c r="I157" s="138"/>
      <c r="J157" s="120" t="s">
        <v>205</v>
      </c>
    </row>
    <row r="158" spans="1:226" s="139" customFormat="1" ht="25.5" customHeight="1" x14ac:dyDescent="0.25">
      <c r="A158" s="120" t="s">
        <v>457</v>
      </c>
      <c r="B158" s="137" t="s">
        <v>711</v>
      </c>
      <c r="C158" s="121">
        <v>24.25</v>
      </c>
      <c r="D158" s="122">
        <v>80.833333333333329</v>
      </c>
      <c r="E158" s="123">
        <v>5637</v>
      </c>
      <c r="F158" s="124">
        <v>70.462499999999991</v>
      </c>
      <c r="G158" s="138"/>
      <c r="H158" s="138"/>
      <c r="I158" s="138"/>
      <c r="J158" s="120" t="s">
        <v>205</v>
      </c>
    </row>
    <row r="159" spans="1:226" s="139" customFormat="1" ht="25.5" customHeight="1" x14ac:dyDescent="0.25">
      <c r="A159" s="120" t="s">
        <v>458</v>
      </c>
      <c r="B159" s="137" t="s">
        <v>712</v>
      </c>
      <c r="C159" s="121">
        <v>12.51</v>
      </c>
      <c r="D159" s="122">
        <v>89.357142857142861</v>
      </c>
      <c r="E159" s="123">
        <v>30004</v>
      </c>
      <c r="F159" s="124">
        <v>375.05</v>
      </c>
      <c r="G159" s="138"/>
      <c r="H159" s="138"/>
      <c r="I159" s="138"/>
      <c r="J159" s="120" t="s">
        <v>205</v>
      </c>
    </row>
    <row r="160" spans="1:226" s="139" customFormat="1" ht="25.5" customHeight="1" x14ac:dyDescent="0.25">
      <c r="A160" s="120" t="s">
        <v>459</v>
      </c>
      <c r="B160" s="137" t="s">
        <v>713</v>
      </c>
      <c r="C160" s="121">
        <v>39.119999999999997</v>
      </c>
      <c r="D160" s="122">
        <v>279.42857142857139</v>
      </c>
      <c r="E160" s="123">
        <v>13934</v>
      </c>
      <c r="F160" s="124">
        <v>174.17499999999998</v>
      </c>
      <c r="G160" s="138"/>
      <c r="H160" s="138"/>
      <c r="I160" s="138"/>
      <c r="J160" s="120" t="s">
        <v>205</v>
      </c>
    </row>
    <row r="161" spans="1:226" s="110" customFormat="1" ht="25.5" customHeight="1" x14ac:dyDescent="0.25">
      <c r="A161" s="115">
        <v>2</v>
      </c>
      <c r="B161" s="116" t="s">
        <v>589</v>
      </c>
      <c r="C161" s="103">
        <v>0</v>
      </c>
      <c r="D161" s="104"/>
      <c r="E161" s="104">
        <v>0</v>
      </c>
      <c r="F161" s="112"/>
      <c r="G161" s="126"/>
      <c r="H161" s="114"/>
      <c r="I161" s="104"/>
      <c r="J161" s="104"/>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8"/>
      <c r="HF161" s="108"/>
      <c r="HG161" s="108"/>
      <c r="HH161" s="108"/>
      <c r="HI161" s="108"/>
      <c r="HJ161" s="108"/>
      <c r="HK161" s="108"/>
      <c r="HL161" s="108"/>
      <c r="HM161" s="108"/>
      <c r="HN161" s="108"/>
      <c r="HO161" s="108"/>
      <c r="HP161" s="108"/>
      <c r="HQ161" s="108"/>
      <c r="HR161" s="109"/>
    </row>
    <row r="162" spans="1:226" s="110" customFormat="1" ht="25.5" customHeight="1" x14ac:dyDescent="0.25">
      <c r="A162" s="115"/>
      <c r="B162" s="128" t="s">
        <v>626</v>
      </c>
      <c r="C162" s="103"/>
      <c r="D162" s="104"/>
      <c r="E162" s="119"/>
      <c r="F162" s="130"/>
      <c r="G162" s="117"/>
      <c r="H162" s="118"/>
      <c r="I162" s="119"/>
      <c r="J162" s="119"/>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8"/>
      <c r="HF162" s="108"/>
      <c r="HG162" s="108"/>
      <c r="HH162" s="108"/>
      <c r="HI162" s="108"/>
      <c r="HJ162" s="108"/>
      <c r="HK162" s="108"/>
      <c r="HL162" s="108"/>
      <c r="HM162" s="108"/>
      <c r="HN162" s="108"/>
      <c r="HO162" s="108"/>
      <c r="HP162" s="108"/>
      <c r="HQ162" s="108"/>
      <c r="HR162" s="109"/>
    </row>
    <row r="163" spans="1:226" s="110" customFormat="1" ht="25.5" customHeight="1" x14ac:dyDescent="0.25">
      <c r="A163" s="101" t="s">
        <v>251</v>
      </c>
      <c r="B163" s="111" t="s">
        <v>714</v>
      </c>
      <c r="C163" s="103"/>
      <c r="D163" s="104"/>
      <c r="E163" s="104"/>
      <c r="F163" s="112"/>
      <c r="G163" s="126"/>
      <c r="H163" s="114"/>
      <c r="I163" s="104"/>
      <c r="J163" s="104"/>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8"/>
      <c r="HF163" s="108"/>
      <c r="HG163" s="108"/>
      <c r="HH163" s="108"/>
      <c r="HI163" s="108"/>
      <c r="HJ163" s="108"/>
      <c r="HK163" s="108"/>
      <c r="HL163" s="108"/>
      <c r="HM163" s="108"/>
      <c r="HN163" s="108"/>
      <c r="HO163" s="108"/>
      <c r="HP163" s="108"/>
      <c r="HQ163" s="108"/>
      <c r="HR163" s="109"/>
    </row>
    <row r="164" spans="1:226" s="110" customFormat="1" ht="25.5" customHeight="1" x14ac:dyDescent="0.25">
      <c r="A164" s="115">
        <v>1</v>
      </c>
      <c r="B164" s="116" t="s">
        <v>601</v>
      </c>
      <c r="C164" s="103"/>
      <c r="D164" s="103"/>
      <c r="E164" s="104"/>
      <c r="F164" s="103"/>
      <c r="G164" s="117"/>
      <c r="H164" s="118"/>
      <c r="I164" s="119"/>
      <c r="J164" s="119"/>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8"/>
      <c r="HF164" s="108"/>
      <c r="HG164" s="108"/>
      <c r="HH164" s="108"/>
      <c r="HI164" s="108"/>
      <c r="HJ164" s="108"/>
      <c r="HK164" s="108"/>
      <c r="HL164" s="108"/>
      <c r="HM164" s="108"/>
      <c r="HN164" s="108"/>
      <c r="HO164" s="108"/>
      <c r="HP164" s="108"/>
      <c r="HQ164" s="108"/>
      <c r="HR164" s="109"/>
    </row>
    <row r="165" spans="1:226" s="139" customFormat="1" ht="25.5" customHeight="1" x14ac:dyDescent="0.25">
      <c r="A165" s="120" t="s">
        <v>213</v>
      </c>
      <c r="B165" s="137" t="s">
        <v>715</v>
      </c>
      <c r="C165" s="121">
        <v>26.83</v>
      </c>
      <c r="D165" s="122">
        <v>89.433333333333337</v>
      </c>
      <c r="E165" s="123">
        <v>25677</v>
      </c>
      <c r="F165" s="124">
        <v>320.96249999999998</v>
      </c>
      <c r="G165" s="138"/>
      <c r="H165" s="138"/>
      <c r="I165" s="138"/>
      <c r="J165" s="120" t="s">
        <v>205</v>
      </c>
    </row>
    <row r="166" spans="1:226" s="139" customFormat="1" ht="25.5" customHeight="1" x14ac:dyDescent="0.25">
      <c r="A166" s="120" t="s">
        <v>214</v>
      </c>
      <c r="B166" s="137" t="s">
        <v>716</v>
      </c>
      <c r="C166" s="121">
        <v>30.25</v>
      </c>
      <c r="D166" s="122">
        <v>100.83333333333333</v>
      </c>
      <c r="E166" s="123">
        <v>32071</v>
      </c>
      <c r="F166" s="124">
        <v>400.88749999999999</v>
      </c>
      <c r="G166" s="138"/>
      <c r="H166" s="138"/>
      <c r="I166" s="138"/>
      <c r="J166" s="120" t="s">
        <v>205</v>
      </c>
    </row>
    <row r="167" spans="1:226" s="139" customFormat="1" ht="25.5" customHeight="1" x14ac:dyDescent="0.25">
      <c r="A167" s="120" t="s">
        <v>215</v>
      </c>
      <c r="B167" s="137" t="s">
        <v>717</v>
      </c>
      <c r="C167" s="121">
        <v>28.97</v>
      </c>
      <c r="D167" s="122">
        <v>96.566666666666663</v>
      </c>
      <c r="E167" s="123">
        <v>32798</v>
      </c>
      <c r="F167" s="124">
        <v>409.97500000000002</v>
      </c>
      <c r="G167" s="138"/>
      <c r="H167" s="138"/>
      <c r="I167" s="138"/>
      <c r="J167" s="120" t="s">
        <v>205</v>
      </c>
    </row>
    <row r="168" spans="1:226" s="139" customFormat="1" ht="25.5" customHeight="1" x14ac:dyDescent="0.25">
      <c r="A168" s="120" t="s">
        <v>216</v>
      </c>
      <c r="B168" s="137" t="s">
        <v>718</v>
      </c>
      <c r="C168" s="121">
        <v>23.23</v>
      </c>
      <c r="D168" s="122">
        <v>77.433333333333337</v>
      </c>
      <c r="E168" s="123">
        <v>25734</v>
      </c>
      <c r="F168" s="124">
        <v>321.67500000000001</v>
      </c>
      <c r="G168" s="138"/>
      <c r="H168" s="138"/>
      <c r="I168" s="138"/>
      <c r="J168" s="120" t="s">
        <v>205</v>
      </c>
    </row>
    <row r="169" spans="1:226" s="139" customFormat="1" ht="25.5" customHeight="1" x14ac:dyDescent="0.25">
      <c r="A169" s="120" t="s">
        <v>217</v>
      </c>
      <c r="B169" s="137" t="s">
        <v>719</v>
      </c>
      <c r="C169" s="121">
        <v>15.09</v>
      </c>
      <c r="D169" s="122">
        <v>50.3</v>
      </c>
      <c r="E169" s="123">
        <v>16412</v>
      </c>
      <c r="F169" s="124">
        <v>205.14999999999998</v>
      </c>
      <c r="G169" s="138"/>
      <c r="H169" s="138"/>
      <c r="I169" s="138"/>
      <c r="J169" s="120" t="s">
        <v>205</v>
      </c>
    </row>
    <row r="170" spans="1:226" s="139" customFormat="1" ht="25.5" customHeight="1" x14ac:dyDescent="0.25">
      <c r="A170" s="120" t="s">
        <v>218</v>
      </c>
      <c r="B170" s="137" t="s">
        <v>720</v>
      </c>
      <c r="C170" s="121">
        <v>16.57</v>
      </c>
      <c r="D170" s="122">
        <v>55.233333333333334</v>
      </c>
      <c r="E170" s="123">
        <v>18140</v>
      </c>
      <c r="F170" s="124">
        <v>226.75</v>
      </c>
      <c r="G170" s="138"/>
      <c r="H170" s="138"/>
      <c r="I170" s="138"/>
      <c r="J170" s="120" t="s">
        <v>205</v>
      </c>
    </row>
    <row r="171" spans="1:226" s="139" customFormat="1" ht="25.5" customHeight="1" x14ac:dyDescent="0.25">
      <c r="A171" s="120" t="s">
        <v>219</v>
      </c>
      <c r="B171" s="137" t="s">
        <v>721</v>
      </c>
      <c r="C171" s="121">
        <v>19.440000000000001</v>
      </c>
      <c r="D171" s="122">
        <v>64.8</v>
      </c>
      <c r="E171" s="123">
        <v>24149</v>
      </c>
      <c r="F171" s="124">
        <v>301.86250000000001</v>
      </c>
      <c r="G171" s="138"/>
      <c r="H171" s="138"/>
      <c r="I171" s="138"/>
      <c r="J171" s="120" t="s">
        <v>205</v>
      </c>
    </row>
    <row r="172" spans="1:226" s="139" customFormat="1" ht="25.5" customHeight="1" x14ac:dyDescent="0.25">
      <c r="A172" s="120" t="s">
        <v>220</v>
      </c>
      <c r="B172" s="137" t="s">
        <v>722</v>
      </c>
      <c r="C172" s="121">
        <v>17.89</v>
      </c>
      <c r="D172" s="122">
        <v>59.63333333333334</v>
      </c>
      <c r="E172" s="123">
        <v>25751</v>
      </c>
      <c r="F172" s="124">
        <v>321.88749999999999</v>
      </c>
      <c r="G172" s="138"/>
      <c r="H172" s="138"/>
      <c r="I172" s="138"/>
      <c r="J172" s="120" t="s">
        <v>205</v>
      </c>
    </row>
    <row r="173" spans="1:226" s="139" customFormat="1" ht="25.5" customHeight="1" x14ac:dyDescent="0.25">
      <c r="A173" s="120" t="s">
        <v>221</v>
      </c>
      <c r="B173" s="137" t="s">
        <v>723</v>
      </c>
      <c r="C173" s="121">
        <v>18.52</v>
      </c>
      <c r="D173" s="122">
        <v>61.733333333333327</v>
      </c>
      <c r="E173" s="123">
        <v>21033</v>
      </c>
      <c r="F173" s="124">
        <v>262.91250000000002</v>
      </c>
      <c r="G173" s="138"/>
      <c r="H173" s="138"/>
      <c r="I173" s="138"/>
      <c r="J173" s="120" t="s">
        <v>205</v>
      </c>
    </row>
    <row r="174" spans="1:226" s="139" customFormat="1" ht="25.5" customHeight="1" x14ac:dyDescent="0.25">
      <c r="A174" s="120" t="s">
        <v>456</v>
      </c>
      <c r="B174" s="137" t="s">
        <v>724</v>
      </c>
      <c r="C174" s="121">
        <v>21.32</v>
      </c>
      <c r="D174" s="122">
        <v>71.066666666666663</v>
      </c>
      <c r="E174" s="123">
        <v>25991</v>
      </c>
      <c r="F174" s="124">
        <v>324.88749999999999</v>
      </c>
      <c r="G174" s="138"/>
      <c r="H174" s="138"/>
      <c r="I174" s="138"/>
      <c r="J174" s="120" t="s">
        <v>205</v>
      </c>
    </row>
    <row r="175" spans="1:226" s="139" customFormat="1" ht="25.5" customHeight="1" x14ac:dyDescent="0.25">
      <c r="A175" s="120" t="s">
        <v>457</v>
      </c>
      <c r="B175" s="137" t="s">
        <v>725</v>
      </c>
      <c r="C175" s="121">
        <v>26.14</v>
      </c>
      <c r="D175" s="122">
        <v>87.13333333333334</v>
      </c>
      <c r="E175" s="123">
        <v>38611</v>
      </c>
      <c r="F175" s="124">
        <v>482.63749999999999</v>
      </c>
      <c r="G175" s="138"/>
      <c r="H175" s="138"/>
      <c r="I175" s="138"/>
      <c r="J175" s="120" t="s">
        <v>205</v>
      </c>
    </row>
    <row r="176" spans="1:226" s="139" customFormat="1" ht="25.5" customHeight="1" x14ac:dyDescent="0.25">
      <c r="A176" s="120" t="s">
        <v>458</v>
      </c>
      <c r="B176" s="137" t="s">
        <v>726</v>
      </c>
      <c r="C176" s="121">
        <v>21.79</v>
      </c>
      <c r="D176" s="122">
        <v>72.633333333333326</v>
      </c>
      <c r="E176" s="123">
        <v>23549</v>
      </c>
      <c r="F176" s="124">
        <v>294.36250000000001</v>
      </c>
      <c r="G176" s="138"/>
      <c r="H176" s="138"/>
      <c r="I176" s="138"/>
      <c r="J176" s="120" t="s">
        <v>205</v>
      </c>
    </row>
    <row r="177" spans="1:226" s="139" customFormat="1" ht="25.5" customHeight="1" x14ac:dyDescent="0.25">
      <c r="A177" s="120" t="s">
        <v>459</v>
      </c>
      <c r="B177" s="137" t="s">
        <v>349</v>
      </c>
      <c r="C177" s="121">
        <v>18.77</v>
      </c>
      <c r="D177" s="122">
        <v>62.56666666666667</v>
      </c>
      <c r="E177" s="123">
        <v>25823</v>
      </c>
      <c r="F177" s="124">
        <v>322.78750000000002</v>
      </c>
      <c r="G177" s="138"/>
      <c r="H177" s="138"/>
      <c r="I177" s="138"/>
      <c r="J177" s="120" t="s">
        <v>205</v>
      </c>
    </row>
    <row r="178" spans="1:226" s="139" customFormat="1" ht="25.5" customHeight="1" x14ac:dyDescent="0.25">
      <c r="A178" s="120" t="s">
        <v>460</v>
      </c>
      <c r="B178" s="137" t="s">
        <v>727</v>
      </c>
      <c r="C178" s="121">
        <v>18.86</v>
      </c>
      <c r="D178" s="122">
        <v>62.86666666666666</v>
      </c>
      <c r="E178" s="123">
        <v>18961</v>
      </c>
      <c r="F178" s="124">
        <v>237.01249999999999</v>
      </c>
      <c r="G178" s="138"/>
      <c r="H178" s="138"/>
      <c r="I178" s="138"/>
      <c r="J178" s="120" t="s">
        <v>205</v>
      </c>
    </row>
    <row r="179" spans="1:226" s="139" customFormat="1" ht="25.5" customHeight="1" x14ac:dyDescent="0.25">
      <c r="A179" s="120" t="s">
        <v>461</v>
      </c>
      <c r="B179" s="137" t="s">
        <v>728</v>
      </c>
      <c r="C179" s="121">
        <v>28.17</v>
      </c>
      <c r="D179" s="122">
        <v>93.9</v>
      </c>
      <c r="E179" s="123">
        <v>22815</v>
      </c>
      <c r="F179" s="124">
        <v>285.1875</v>
      </c>
      <c r="G179" s="138"/>
      <c r="H179" s="138"/>
      <c r="I179" s="138"/>
      <c r="J179" s="120" t="s">
        <v>205</v>
      </c>
    </row>
    <row r="180" spans="1:226" s="139" customFormat="1" ht="25.5" customHeight="1" x14ac:dyDescent="0.25">
      <c r="A180" s="120" t="s">
        <v>462</v>
      </c>
      <c r="B180" s="137" t="s">
        <v>729</v>
      </c>
      <c r="C180" s="121">
        <v>10.84</v>
      </c>
      <c r="D180" s="122">
        <v>77.428571428571431</v>
      </c>
      <c r="E180" s="123">
        <v>18703</v>
      </c>
      <c r="F180" s="124">
        <v>233.78749999999999</v>
      </c>
      <c r="G180" s="138"/>
      <c r="H180" s="138"/>
      <c r="I180" s="138"/>
      <c r="J180" s="120" t="s">
        <v>205</v>
      </c>
    </row>
    <row r="181" spans="1:226" s="139" customFormat="1" ht="25.5" customHeight="1" x14ac:dyDescent="0.25">
      <c r="A181" s="120" t="s">
        <v>463</v>
      </c>
      <c r="B181" s="137" t="s">
        <v>730</v>
      </c>
      <c r="C181" s="121">
        <v>22.98</v>
      </c>
      <c r="D181" s="122">
        <v>164.14285714285714</v>
      </c>
      <c r="E181" s="123">
        <v>24525</v>
      </c>
      <c r="F181" s="124">
        <v>306.5625</v>
      </c>
      <c r="G181" s="138"/>
      <c r="H181" s="138"/>
      <c r="I181" s="138"/>
      <c r="J181" s="120" t="s">
        <v>205</v>
      </c>
    </row>
    <row r="182" spans="1:226" s="139" customFormat="1" ht="25.5" customHeight="1" x14ac:dyDescent="0.25">
      <c r="A182" s="120" t="s">
        <v>464</v>
      </c>
      <c r="B182" s="137" t="s">
        <v>731</v>
      </c>
      <c r="C182" s="121">
        <v>2.97</v>
      </c>
      <c r="D182" s="122">
        <v>21.214285714285715</v>
      </c>
      <c r="E182" s="123">
        <v>16230</v>
      </c>
      <c r="F182" s="124">
        <v>202.875</v>
      </c>
      <c r="G182" s="138"/>
      <c r="H182" s="138"/>
      <c r="I182" s="138"/>
      <c r="J182" s="120" t="s">
        <v>205</v>
      </c>
    </row>
    <row r="183" spans="1:226" s="110" customFormat="1" ht="25.5" customHeight="1" x14ac:dyDescent="0.25">
      <c r="A183" s="115">
        <v>2</v>
      </c>
      <c r="B183" s="116" t="s">
        <v>589</v>
      </c>
      <c r="C183" s="103"/>
      <c r="D183" s="104"/>
      <c r="E183" s="104"/>
      <c r="F183" s="112"/>
      <c r="G183" s="126"/>
      <c r="H183" s="114"/>
      <c r="I183" s="104"/>
      <c r="J183" s="104"/>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8"/>
      <c r="HB183" s="108"/>
      <c r="HC183" s="108"/>
      <c r="HD183" s="108"/>
      <c r="HE183" s="108"/>
      <c r="HF183" s="108"/>
      <c r="HG183" s="108"/>
      <c r="HH183" s="108"/>
      <c r="HI183" s="108"/>
      <c r="HJ183" s="108"/>
      <c r="HK183" s="108"/>
      <c r="HL183" s="108"/>
      <c r="HM183" s="108"/>
      <c r="HN183" s="108"/>
      <c r="HO183" s="108"/>
      <c r="HP183" s="108"/>
      <c r="HQ183" s="108"/>
      <c r="HR183" s="109"/>
    </row>
    <row r="184" spans="1:226" s="110" customFormat="1" ht="25.5" customHeight="1" x14ac:dyDescent="0.25">
      <c r="A184" s="115"/>
      <c r="B184" s="128" t="s">
        <v>626</v>
      </c>
      <c r="C184" s="103"/>
      <c r="D184" s="104"/>
      <c r="E184" s="119"/>
      <c r="F184" s="130"/>
      <c r="G184" s="117"/>
      <c r="H184" s="118"/>
      <c r="I184" s="119"/>
      <c r="J184" s="119"/>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8"/>
      <c r="HB184" s="108"/>
      <c r="HC184" s="108"/>
      <c r="HD184" s="108"/>
      <c r="HE184" s="108"/>
      <c r="HF184" s="108"/>
      <c r="HG184" s="108"/>
      <c r="HH184" s="108"/>
      <c r="HI184" s="108"/>
      <c r="HJ184" s="108"/>
      <c r="HK184" s="108"/>
      <c r="HL184" s="108"/>
      <c r="HM184" s="108"/>
      <c r="HN184" s="108"/>
      <c r="HO184" s="108"/>
      <c r="HP184" s="108"/>
      <c r="HQ184" s="108"/>
      <c r="HR184" s="109"/>
    </row>
    <row r="185" spans="1:226" s="110" customFormat="1" ht="25.5" customHeight="1" x14ac:dyDescent="0.25">
      <c r="A185" s="101" t="s">
        <v>361</v>
      </c>
      <c r="B185" s="111" t="s">
        <v>732</v>
      </c>
      <c r="C185" s="103"/>
      <c r="D185" s="104"/>
      <c r="E185" s="104"/>
      <c r="F185" s="112"/>
      <c r="G185" s="126"/>
      <c r="H185" s="114"/>
      <c r="I185" s="104"/>
      <c r="J185" s="104"/>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8"/>
      <c r="HB185" s="108"/>
      <c r="HC185" s="108"/>
      <c r="HD185" s="108"/>
      <c r="HE185" s="108"/>
      <c r="HF185" s="108"/>
      <c r="HG185" s="108"/>
      <c r="HH185" s="108"/>
      <c r="HI185" s="108"/>
      <c r="HJ185" s="108"/>
      <c r="HK185" s="108"/>
      <c r="HL185" s="108"/>
      <c r="HM185" s="108"/>
      <c r="HN185" s="108"/>
      <c r="HO185" s="108"/>
      <c r="HP185" s="108"/>
      <c r="HQ185" s="108"/>
      <c r="HR185" s="109"/>
    </row>
    <row r="186" spans="1:226" s="110" customFormat="1" ht="25.5" customHeight="1" x14ac:dyDescent="0.25">
      <c r="A186" s="115">
        <v>1</v>
      </c>
      <c r="B186" s="116" t="s">
        <v>601</v>
      </c>
      <c r="C186" s="103"/>
      <c r="D186" s="103"/>
      <c r="E186" s="104"/>
      <c r="F186" s="103"/>
      <c r="G186" s="117"/>
      <c r="H186" s="118"/>
      <c r="I186" s="119"/>
      <c r="J186" s="119"/>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8"/>
      <c r="HB186" s="108"/>
      <c r="HC186" s="108"/>
      <c r="HD186" s="108"/>
      <c r="HE186" s="108"/>
      <c r="HF186" s="108"/>
      <c r="HG186" s="108"/>
      <c r="HH186" s="108"/>
      <c r="HI186" s="108"/>
      <c r="HJ186" s="108"/>
      <c r="HK186" s="108"/>
      <c r="HL186" s="108"/>
      <c r="HM186" s="108"/>
      <c r="HN186" s="108"/>
      <c r="HO186" s="108"/>
      <c r="HP186" s="108"/>
      <c r="HQ186" s="108"/>
      <c r="HR186" s="109"/>
    </row>
    <row r="187" spans="1:226" s="139" customFormat="1" ht="25.5" customHeight="1" x14ac:dyDescent="0.25">
      <c r="A187" s="120" t="s">
        <v>213</v>
      </c>
      <c r="B187" s="137" t="s">
        <v>733</v>
      </c>
      <c r="C187" s="121">
        <v>29.44</v>
      </c>
      <c r="D187" s="122">
        <v>98.13333333333334</v>
      </c>
      <c r="E187" s="123">
        <v>14843</v>
      </c>
      <c r="F187" s="124">
        <v>185.53749999999999</v>
      </c>
      <c r="G187" s="138"/>
      <c r="H187" s="138"/>
      <c r="I187" s="138"/>
      <c r="J187" s="120" t="s">
        <v>205</v>
      </c>
    </row>
    <row r="188" spans="1:226" s="139" customFormat="1" ht="25.5" customHeight="1" x14ac:dyDescent="0.25">
      <c r="A188" s="120" t="s">
        <v>214</v>
      </c>
      <c r="B188" s="137" t="s">
        <v>734</v>
      </c>
      <c r="C188" s="121">
        <v>29.97</v>
      </c>
      <c r="D188" s="122">
        <v>99.9</v>
      </c>
      <c r="E188" s="123">
        <v>11331</v>
      </c>
      <c r="F188" s="124">
        <v>141.63749999999999</v>
      </c>
      <c r="G188" s="138"/>
      <c r="H188" s="138"/>
      <c r="I188" s="138"/>
      <c r="J188" s="120" t="s">
        <v>205</v>
      </c>
    </row>
    <row r="189" spans="1:226" s="139" customFormat="1" ht="25.5" customHeight="1" x14ac:dyDescent="0.25">
      <c r="A189" s="120" t="s">
        <v>215</v>
      </c>
      <c r="B189" s="137" t="s">
        <v>735</v>
      </c>
      <c r="C189" s="121">
        <v>27.1</v>
      </c>
      <c r="D189" s="122">
        <v>90.333333333333343</v>
      </c>
      <c r="E189" s="123">
        <v>7047</v>
      </c>
      <c r="F189" s="124">
        <v>88.087499999999991</v>
      </c>
      <c r="G189" s="138"/>
      <c r="H189" s="138"/>
      <c r="I189" s="138"/>
      <c r="J189" s="120" t="s">
        <v>205</v>
      </c>
    </row>
    <row r="190" spans="1:226" s="139" customFormat="1" ht="25.5" customHeight="1" x14ac:dyDescent="0.25">
      <c r="A190" s="120" t="s">
        <v>216</v>
      </c>
      <c r="B190" s="137" t="s">
        <v>736</v>
      </c>
      <c r="C190" s="121">
        <v>29.59</v>
      </c>
      <c r="D190" s="122">
        <v>98.633333333333326</v>
      </c>
      <c r="E190" s="123">
        <v>14547</v>
      </c>
      <c r="F190" s="124">
        <v>181.83750000000001</v>
      </c>
      <c r="G190" s="138"/>
      <c r="H190" s="138"/>
      <c r="I190" s="138"/>
      <c r="J190" s="120" t="s">
        <v>205</v>
      </c>
    </row>
    <row r="191" spans="1:226" s="139" customFormat="1" ht="25.5" customHeight="1" x14ac:dyDescent="0.25">
      <c r="A191" s="120" t="s">
        <v>217</v>
      </c>
      <c r="B191" s="137" t="s">
        <v>737</v>
      </c>
      <c r="C191" s="121">
        <v>37.090000000000003</v>
      </c>
      <c r="D191" s="122">
        <v>123.63333333333335</v>
      </c>
      <c r="E191" s="123">
        <v>12746</v>
      </c>
      <c r="F191" s="124">
        <v>159.32500000000002</v>
      </c>
      <c r="G191" s="138"/>
      <c r="H191" s="138"/>
      <c r="I191" s="138"/>
      <c r="J191" s="120" t="s">
        <v>205</v>
      </c>
    </row>
    <row r="192" spans="1:226" s="139" customFormat="1" ht="25.5" customHeight="1" x14ac:dyDescent="0.25">
      <c r="A192" s="120" t="s">
        <v>218</v>
      </c>
      <c r="B192" s="137" t="s">
        <v>738</v>
      </c>
      <c r="C192" s="121">
        <v>34.83</v>
      </c>
      <c r="D192" s="122">
        <v>116.10000000000001</v>
      </c>
      <c r="E192" s="123">
        <v>15425</v>
      </c>
      <c r="F192" s="124">
        <v>192.8125</v>
      </c>
      <c r="G192" s="138"/>
      <c r="H192" s="138"/>
      <c r="I192" s="138"/>
      <c r="J192" s="120" t="s">
        <v>205</v>
      </c>
    </row>
    <row r="193" spans="1:226" s="139" customFormat="1" ht="25.5" customHeight="1" x14ac:dyDescent="0.25">
      <c r="A193" s="120" t="s">
        <v>219</v>
      </c>
      <c r="B193" s="137" t="s">
        <v>739</v>
      </c>
      <c r="C193" s="121">
        <v>31.24</v>
      </c>
      <c r="D193" s="122">
        <v>104.13333333333333</v>
      </c>
      <c r="E193" s="123">
        <v>13452</v>
      </c>
      <c r="F193" s="124">
        <v>168.15</v>
      </c>
      <c r="G193" s="138"/>
      <c r="H193" s="138"/>
      <c r="I193" s="138"/>
      <c r="J193" s="120" t="s">
        <v>205</v>
      </c>
    </row>
    <row r="194" spans="1:226" s="139" customFormat="1" ht="25.5" customHeight="1" x14ac:dyDescent="0.25">
      <c r="A194" s="120" t="s">
        <v>220</v>
      </c>
      <c r="B194" s="137" t="s">
        <v>740</v>
      </c>
      <c r="C194" s="121">
        <v>32.630000000000003</v>
      </c>
      <c r="D194" s="122">
        <v>108.76666666666668</v>
      </c>
      <c r="E194" s="123">
        <v>12739</v>
      </c>
      <c r="F194" s="124">
        <v>159.23750000000001</v>
      </c>
      <c r="G194" s="138"/>
      <c r="H194" s="138"/>
      <c r="I194" s="138"/>
      <c r="J194" s="120" t="s">
        <v>205</v>
      </c>
    </row>
    <row r="195" spans="1:226" s="139" customFormat="1" ht="25.5" customHeight="1" x14ac:dyDescent="0.25">
      <c r="A195" s="120" t="s">
        <v>221</v>
      </c>
      <c r="B195" s="137" t="s">
        <v>741</v>
      </c>
      <c r="C195" s="121">
        <v>21.94</v>
      </c>
      <c r="D195" s="122">
        <v>73.13333333333334</v>
      </c>
      <c r="E195" s="123">
        <v>20047</v>
      </c>
      <c r="F195" s="124">
        <v>250.58750000000001</v>
      </c>
      <c r="G195" s="138"/>
      <c r="H195" s="138"/>
      <c r="I195" s="138"/>
      <c r="J195" s="120" t="s">
        <v>205</v>
      </c>
    </row>
    <row r="196" spans="1:226" s="139" customFormat="1" ht="25.5" customHeight="1" x14ac:dyDescent="0.25">
      <c r="A196" s="120" t="s">
        <v>456</v>
      </c>
      <c r="B196" s="137" t="s">
        <v>742</v>
      </c>
      <c r="C196" s="121">
        <v>36</v>
      </c>
      <c r="D196" s="122">
        <v>120</v>
      </c>
      <c r="E196" s="123">
        <v>12350</v>
      </c>
      <c r="F196" s="124">
        <v>154.375</v>
      </c>
      <c r="G196" s="138"/>
      <c r="H196" s="138"/>
      <c r="I196" s="138"/>
      <c r="J196" s="120" t="s">
        <v>205</v>
      </c>
    </row>
    <row r="197" spans="1:226" s="139" customFormat="1" ht="25.5" customHeight="1" x14ac:dyDescent="0.25">
      <c r="A197" s="120" t="s">
        <v>457</v>
      </c>
      <c r="B197" s="137" t="s">
        <v>290</v>
      </c>
      <c r="C197" s="121">
        <v>37.85</v>
      </c>
      <c r="D197" s="122">
        <v>126.16666666666667</v>
      </c>
      <c r="E197" s="123">
        <v>14157</v>
      </c>
      <c r="F197" s="124">
        <v>176.96250000000001</v>
      </c>
      <c r="G197" s="138"/>
      <c r="H197" s="138"/>
      <c r="I197" s="138"/>
      <c r="J197" s="120" t="s">
        <v>205</v>
      </c>
    </row>
    <row r="198" spans="1:226" s="139" customFormat="1" ht="25.5" customHeight="1" x14ac:dyDescent="0.25">
      <c r="A198" s="120" t="s">
        <v>458</v>
      </c>
      <c r="B198" s="137" t="s">
        <v>743</v>
      </c>
      <c r="C198" s="121">
        <v>30.89</v>
      </c>
      <c r="D198" s="122">
        <v>102.96666666666667</v>
      </c>
      <c r="E198" s="123">
        <v>5474</v>
      </c>
      <c r="F198" s="124">
        <v>68.424999999999997</v>
      </c>
      <c r="G198" s="138"/>
      <c r="H198" s="138"/>
      <c r="I198" s="138"/>
      <c r="J198" s="120" t="s">
        <v>205</v>
      </c>
    </row>
    <row r="199" spans="1:226" s="139" customFormat="1" ht="25.5" customHeight="1" x14ac:dyDescent="0.25">
      <c r="A199" s="120" t="s">
        <v>459</v>
      </c>
      <c r="B199" s="137" t="s">
        <v>744</v>
      </c>
      <c r="C199" s="121">
        <v>35.18</v>
      </c>
      <c r="D199" s="122">
        <v>117.26666666666668</v>
      </c>
      <c r="E199" s="123">
        <v>8434</v>
      </c>
      <c r="F199" s="124">
        <v>105.425</v>
      </c>
      <c r="G199" s="138"/>
      <c r="H199" s="138"/>
      <c r="I199" s="138"/>
      <c r="J199" s="120" t="s">
        <v>205</v>
      </c>
    </row>
    <row r="200" spans="1:226" s="139" customFormat="1" ht="25.5" customHeight="1" x14ac:dyDescent="0.25">
      <c r="A200" s="120" t="s">
        <v>460</v>
      </c>
      <c r="B200" s="137" t="s">
        <v>745</v>
      </c>
      <c r="C200" s="121">
        <v>27.73</v>
      </c>
      <c r="D200" s="122">
        <v>92.433333333333337</v>
      </c>
      <c r="E200" s="123">
        <v>9321</v>
      </c>
      <c r="F200" s="124">
        <v>116.5125</v>
      </c>
      <c r="G200" s="138"/>
      <c r="H200" s="138"/>
      <c r="I200" s="138"/>
      <c r="J200" s="120" t="s">
        <v>205</v>
      </c>
    </row>
    <row r="201" spans="1:226" s="139" customFormat="1" ht="25.5" customHeight="1" x14ac:dyDescent="0.25">
      <c r="A201" s="120" t="s">
        <v>461</v>
      </c>
      <c r="B201" s="137" t="s">
        <v>746</v>
      </c>
      <c r="C201" s="121">
        <v>9.51</v>
      </c>
      <c r="D201" s="122">
        <v>67.928571428571431</v>
      </c>
      <c r="E201" s="123">
        <v>26414</v>
      </c>
      <c r="F201" s="124">
        <v>330.17500000000001</v>
      </c>
      <c r="G201" s="138"/>
      <c r="H201" s="138"/>
      <c r="I201" s="138"/>
      <c r="J201" s="120" t="s">
        <v>205</v>
      </c>
    </row>
    <row r="202" spans="1:226" s="139" customFormat="1" ht="25.5" customHeight="1" x14ac:dyDescent="0.25">
      <c r="A202" s="120" t="s">
        <v>462</v>
      </c>
      <c r="B202" s="137" t="s">
        <v>747</v>
      </c>
      <c r="C202" s="121">
        <v>7.93</v>
      </c>
      <c r="D202" s="122">
        <v>56.642857142857139</v>
      </c>
      <c r="E202" s="123">
        <v>15115</v>
      </c>
      <c r="F202" s="124">
        <v>188.9375</v>
      </c>
      <c r="G202" s="138"/>
      <c r="H202" s="138"/>
      <c r="I202" s="138"/>
      <c r="J202" s="120" t="s">
        <v>205</v>
      </c>
    </row>
    <row r="203" spans="1:226" s="139" customFormat="1" ht="25.5" customHeight="1" x14ac:dyDescent="0.25">
      <c r="A203" s="120" t="s">
        <v>463</v>
      </c>
      <c r="B203" s="137" t="s">
        <v>748</v>
      </c>
      <c r="C203" s="121">
        <v>12.1</v>
      </c>
      <c r="D203" s="122">
        <v>86.428571428571416</v>
      </c>
      <c r="E203" s="123">
        <v>17887</v>
      </c>
      <c r="F203" s="124">
        <v>223.58750000000001</v>
      </c>
      <c r="G203" s="138"/>
      <c r="H203" s="138"/>
      <c r="I203" s="138"/>
      <c r="J203" s="120" t="s">
        <v>205</v>
      </c>
    </row>
    <row r="204" spans="1:226" s="110" customFormat="1" ht="25.5" customHeight="1" x14ac:dyDescent="0.25">
      <c r="A204" s="115">
        <v>2</v>
      </c>
      <c r="B204" s="116" t="s">
        <v>589</v>
      </c>
      <c r="C204" s="103">
        <v>0</v>
      </c>
      <c r="D204" s="104"/>
      <c r="E204" s="104"/>
      <c r="F204" s="112"/>
      <c r="G204" s="126"/>
      <c r="H204" s="114"/>
      <c r="I204" s="104"/>
      <c r="J204" s="104"/>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c r="DS204" s="108"/>
      <c r="DT204" s="108"/>
      <c r="DU204" s="108"/>
      <c r="DV204" s="108"/>
      <c r="DW204" s="108"/>
      <c r="DX204" s="108"/>
      <c r="DY204" s="108"/>
      <c r="DZ204" s="108"/>
      <c r="EA204" s="108"/>
      <c r="EB204" s="108"/>
      <c r="EC204" s="108"/>
      <c r="ED204" s="108"/>
      <c r="EE204" s="108"/>
      <c r="EF204" s="108"/>
      <c r="EG204" s="108"/>
      <c r="EH204" s="108"/>
      <c r="EI204" s="108"/>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c r="GT204" s="108"/>
      <c r="GU204" s="108"/>
      <c r="GV204" s="108"/>
      <c r="GW204" s="108"/>
      <c r="GX204" s="108"/>
      <c r="GY204" s="108"/>
      <c r="GZ204" s="108"/>
      <c r="HA204" s="108"/>
      <c r="HB204" s="108"/>
      <c r="HC204" s="108"/>
      <c r="HD204" s="108"/>
      <c r="HE204" s="108"/>
      <c r="HF204" s="108"/>
      <c r="HG204" s="108"/>
      <c r="HH204" s="108"/>
      <c r="HI204" s="108"/>
      <c r="HJ204" s="108"/>
      <c r="HK204" s="108"/>
      <c r="HL204" s="108"/>
      <c r="HM204" s="108"/>
      <c r="HN204" s="108"/>
      <c r="HO204" s="108"/>
      <c r="HP204" s="108"/>
      <c r="HQ204" s="108"/>
      <c r="HR204" s="109"/>
    </row>
    <row r="205" spans="1:226" s="149" customFormat="1" ht="25.5" customHeight="1" x14ac:dyDescent="0.25">
      <c r="A205" s="141"/>
      <c r="B205" s="128" t="s">
        <v>626</v>
      </c>
      <c r="C205" s="142"/>
      <c r="D205" s="143"/>
      <c r="E205" s="143"/>
      <c r="F205" s="144"/>
      <c r="G205" s="145"/>
      <c r="H205" s="146"/>
      <c r="I205" s="143"/>
      <c r="J205" s="143"/>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c r="BI205" s="147"/>
      <c r="BJ205" s="147"/>
      <c r="BK205" s="147"/>
      <c r="BL205" s="147"/>
      <c r="BM205" s="147"/>
      <c r="BN205" s="147"/>
      <c r="BO205" s="147"/>
      <c r="BP205" s="147"/>
      <c r="BQ205" s="147"/>
      <c r="BR205" s="147"/>
      <c r="BS205" s="147"/>
      <c r="BT205" s="147"/>
      <c r="BU205" s="147"/>
      <c r="BV205" s="147"/>
      <c r="BW205" s="147"/>
      <c r="BX205" s="147"/>
      <c r="BY205" s="147"/>
      <c r="BZ205" s="147"/>
      <c r="CA205" s="147"/>
      <c r="CB205" s="147"/>
      <c r="CC205" s="147"/>
      <c r="CD205" s="147"/>
      <c r="CE205" s="147"/>
      <c r="CF205" s="147"/>
      <c r="CG205" s="147"/>
      <c r="CH205" s="147"/>
      <c r="CI205" s="147"/>
      <c r="CJ205" s="147"/>
      <c r="CK205" s="147"/>
      <c r="CL205" s="147"/>
      <c r="CM205" s="147"/>
      <c r="CN205" s="147"/>
      <c r="CO205" s="147"/>
      <c r="CP205" s="147"/>
      <c r="CQ205" s="147"/>
      <c r="CR205" s="147"/>
      <c r="CS205" s="147"/>
      <c r="CT205" s="147"/>
      <c r="CU205" s="147"/>
      <c r="CV205" s="147"/>
      <c r="CW205" s="147"/>
      <c r="CX205" s="147"/>
      <c r="CY205" s="147"/>
      <c r="CZ205" s="147"/>
      <c r="DA205" s="147"/>
      <c r="DB205" s="147"/>
      <c r="DC205" s="147"/>
      <c r="DD205" s="147"/>
      <c r="DE205" s="147"/>
      <c r="DF205" s="147"/>
      <c r="DG205" s="147"/>
      <c r="DH205" s="147"/>
      <c r="DI205" s="147"/>
      <c r="DJ205" s="147"/>
      <c r="DK205" s="147"/>
      <c r="DL205" s="147"/>
      <c r="DM205" s="147"/>
      <c r="DN205" s="147"/>
      <c r="DO205" s="147"/>
      <c r="DP205" s="147"/>
      <c r="DQ205" s="147"/>
      <c r="DR205" s="147"/>
      <c r="DS205" s="147"/>
      <c r="DT205" s="147"/>
      <c r="DU205" s="147"/>
      <c r="DV205" s="147"/>
      <c r="DW205" s="147"/>
      <c r="DX205" s="147"/>
      <c r="DY205" s="147"/>
      <c r="DZ205" s="147"/>
      <c r="EA205" s="147"/>
      <c r="EB205" s="147"/>
      <c r="EC205" s="147"/>
      <c r="ED205" s="147"/>
      <c r="EE205" s="147"/>
      <c r="EF205" s="147"/>
      <c r="EG205" s="147"/>
      <c r="EH205" s="147"/>
      <c r="EI205" s="147"/>
      <c r="EJ205" s="147"/>
      <c r="EK205" s="147"/>
      <c r="EL205" s="147"/>
      <c r="EM205" s="147"/>
      <c r="EN205" s="147"/>
      <c r="EO205" s="147"/>
      <c r="EP205" s="147"/>
      <c r="EQ205" s="147"/>
      <c r="ER205" s="147"/>
      <c r="ES205" s="147"/>
      <c r="ET205" s="147"/>
      <c r="EU205" s="147"/>
      <c r="EV205" s="147"/>
      <c r="EW205" s="147"/>
      <c r="EX205" s="147"/>
      <c r="EY205" s="147"/>
      <c r="EZ205" s="147"/>
      <c r="FA205" s="147"/>
      <c r="FB205" s="147"/>
      <c r="FC205" s="147"/>
      <c r="FD205" s="147"/>
      <c r="FE205" s="147"/>
      <c r="FF205" s="147"/>
      <c r="FG205" s="147"/>
      <c r="FH205" s="147"/>
      <c r="FI205" s="147"/>
      <c r="FJ205" s="147"/>
      <c r="FK205" s="147"/>
      <c r="FL205" s="147"/>
      <c r="FM205" s="147"/>
      <c r="FN205" s="147"/>
      <c r="FO205" s="147"/>
      <c r="FP205" s="147"/>
      <c r="FQ205" s="147"/>
      <c r="FR205" s="147"/>
      <c r="FS205" s="147"/>
      <c r="FT205" s="147"/>
      <c r="FU205" s="147"/>
      <c r="FV205" s="147"/>
      <c r="FW205" s="147"/>
      <c r="FX205" s="147"/>
      <c r="FY205" s="147"/>
      <c r="FZ205" s="147"/>
      <c r="GA205" s="147"/>
      <c r="GB205" s="147"/>
      <c r="GC205" s="147"/>
      <c r="GD205" s="147"/>
      <c r="GE205" s="147"/>
      <c r="GF205" s="147"/>
      <c r="GG205" s="147"/>
      <c r="GH205" s="147"/>
      <c r="GI205" s="147"/>
      <c r="GJ205" s="147"/>
      <c r="GK205" s="147"/>
      <c r="GL205" s="147"/>
      <c r="GM205" s="147"/>
      <c r="GN205" s="147"/>
      <c r="GO205" s="147"/>
      <c r="GP205" s="147"/>
      <c r="GQ205" s="147"/>
      <c r="GR205" s="147"/>
      <c r="GS205" s="147"/>
      <c r="GT205" s="147"/>
      <c r="GU205" s="147"/>
      <c r="GV205" s="147"/>
      <c r="GW205" s="147"/>
      <c r="GX205" s="147"/>
      <c r="GY205" s="147"/>
      <c r="GZ205" s="147"/>
      <c r="HA205" s="147"/>
      <c r="HB205" s="147"/>
      <c r="HC205" s="147"/>
      <c r="HD205" s="147"/>
      <c r="HE205" s="147"/>
      <c r="HF205" s="147"/>
      <c r="HG205" s="147"/>
      <c r="HH205" s="147"/>
      <c r="HI205" s="147"/>
      <c r="HJ205" s="147"/>
      <c r="HK205" s="147"/>
      <c r="HL205" s="147"/>
      <c r="HM205" s="147"/>
      <c r="HN205" s="147"/>
      <c r="HO205" s="147"/>
      <c r="HP205" s="147"/>
      <c r="HQ205" s="147"/>
      <c r="HR205" s="148"/>
    </row>
    <row r="206" spans="1:226" ht="15" customHeight="1" x14ac:dyDescent="0.25">
      <c r="A206" s="36"/>
      <c r="B206" s="35" t="s">
        <v>413</v>
      </c>
      <c r="C206" s="36"/>
      <c r="D206" s="36"/>
      <c r="E206" s="36"/>
      <c r="F206" s="36"/>
      <c r="G206" s="36"/>
      <c r="H206" s="36"/>
      <c r="I206" s="36"/>
      <c r="J206" s="48"/>
    </row>
    <row r="207" spans="1:226" ht="16.5" x14ac:dyDescent="0.25">
      <c r="A207" s="35" t="s">
        <v>6</v>
      </c>
      <c r="B207" s="49" t="s">
        <v>419</v>
      </c>
      <c r="C207" s="50"/>
      <c r="D207" s="51"/>
      <c r="E207" s="52"/>
      <c r="F207" s="50"/>
      <c r="G207" s="36"/>
      <c r="H207" s="36"/>
      <c r="I207" s="36"/>
      <c r="J207" s="53"/>
    </row>
    <row r="208" spans="1:226" ht="16.5" x14ac:dyDescent="0.25">
      <c r="A208" s="35">
        <v>1</v>
      </c>
      <c r="B208" s="49" t="s">
        <v>444</v>
      </c>
      <c r="C208" s="50"/>
      <c r="D208" s="51"/>
      <c r="E208" s="52"/>
      <c r="F208" s="50"/>
      <c r="G208" s="36"/>
      <c r="H208" s="36"/>
      <c r="I208" s="36"/>
      <c r="J208" s="53"/>
    </row>
    <row r="209" spans="1:10" ht="16.5" x14ac:dyDescent="0.25">
      <c r="A209" s="36"/>
      <c r="B209" s="37" t="s">
        <v>278</v>
      </c>
      <c r="C209" s="38">
        <v>44.87</v>
      </c>
      <c r="D209" s="38">
        <v>149.56666666666663</v>
      </c>
      <c r="E209" s="54">
        <v>19573</v>
      </c>
      <c r="F209" s="38">
        <v>244.66249999999999</v>
      </c>
      <c r="G209" s="36"/>
      <c r="H209" s="36"/>
      <c r="I209" s="36"/>
      <c r="J209" s="48" t="s">
        <v>603</v>
      </c>
    </row>
    <row r="210" spans="1:10" s="58" customFormat="1" ht="16.5" x14ac:dyDescent="0.25">
      <c r="A210" s="35">
        <v>2</v>
      </c>
      <c r="B210" s="55" t="s">
        <v>445</v>
      </c>
      <c r="C210" s="56"/>
      <c r="D210" s="38"/>
      <c r="E210" s="57"/>
      <c r="F210" s="38"/>
      <c r="G210" s="35"/>
      <c r="H210" s="35"/>
      <c r="I210" s="35"/>
      <c r="J210" s="48" t="s">
        <v>603</v>
      </c>
    </row>
    <row r="211" spans="1:10" ht="19.899999999999999" customHeight="1" x14ac:dyDescent="0.25">
      <c r="A211" s="36" t="s">
        <v>225</v>
      </c>
      <c r="B211" s="37" t="s">
        <v>277</v>
      </c>
      <c r="C211" s="38">
        <v>14.06</v>
      </c>
      <c r="D211" s="38">
        <v>255.63636363636365</v>
      </c>
      <c r="E211" s="54">
        <v>11558</v>
      </c>
      <c r="F211" s="38">
        <v>165.11428571428573</v>
      </c>
      <c r="G211" s="36"/>
      <c r="H211" s="36"/>
      <c r="I211" s="36"/>
      <c r="J211" s="48" t="s">
        <v>603</v>
      </c>
    </row>
    <row r="212" spans="1:10" ht="19.899999999999999" customHeight="1" x14ac:dyDescent="0.25">
      <c r="A212" s="36" t="s">
        <v>222</v>
      </c>
      <c r="B212" s="37" t="s">
        <v>285</v>
      </c>
      <c r="C212" s="59">
        <v>10.61</v>
      </c>
      <c r="D212" s="38">
        <v>192.90909090909091</v>
      </c>
      <c r="E212" s="54">
        <v>21095</v>
      </c>
      <c r="F212" s="38">
        <v>301.35714285714289</v>
      </c>
      <c r="G212" s="36"/>
      <c r="H212" s="36"/>
      <c r="I212" s="36"/>
      <c r="J212" s="48" t="s">
        <v>603</v>
      </c>
    </row>
    <row r="213" spans="1:10" ht="19.899999999999999" customHeight="1" x14ac:dyDescent="0.25">
      <c r="A213" s="36" t="s">
        <v>447</v>
      </c>
      <c r="B213" s="37" t="s">
        <v>279</v>
      </c>
      <c r="C213" s="38">
        <v>10.38</v>
      </c>
      <c r="D213" s="38">
        <v>188.72727272727275</v>
      </c>
      <c r="E213" s="54">
        <v>45487</v>
      </c>
      <c r="F213" s="38">
        <v>649.81428571428569</v>
      </c>
      <c r="G213" s="36"/>
      <c r="H213" s="36"/>
      <c r="I213" s="36"/>
      <c r="J213" s="48" t="s">
        <v>603</v>
      </c>
    </row>
    <row r="214" spans="1:10" ht="19.899999999999999" customHeight="1" x14ac:dyDescent="0.25">
      <c r="A214" s="36" t="s">
        <v>448</v>
      </c>
      <c r="B214" s="37" t="s">
        <v>283</v>
      </c>
      <c r="C214" s="38">
        <v>6.59</v>
      </c>
      <c r="D214" s="38">
        <v>119.81818181818183</v>
      </c>
      <c r="E214" s="54">
        <v>35299</v>
      </c>
      <c r="F214" s="38">
        <v>504.2714285714286</v>
      </c>
      <c r="G214" s="36"/>
      <c r="H214" s="36"/>
      <c r="I214" s="36"/>
      <c r="J214" s="48" t="s">
        <v>603</v>
      </c>
    </row>
    <row r="215" spans="1:10" ht="19.899999999999999" customHeight="1" x14ac:dyDescent="0.25">
      <c r="A215" s="36" t="s">
        <v>449</v>
      </c>
      <c r="B215" s="37" t="s">
        <v>286</v>
      </c>
      <c r="C215" s="38">
        <v>4.76</v>
      </c>
      <c r="D215" s="38">
        <v>86.545454545454533</v>
      </c>
      <c r="E215" s="54">
        <v>23694</v>
      </c>
      <c r="F215" s="38">
        <v>338.48571428571427</v>
      </c>
      <c r="G215" s="36"/>
      <c r="H215" s="36"/>
      <c r="I215" s="36"/>
      <c r="J215" s="48" t="s">
        <v>251</v>
      </c>
    </row>
    <row r="216" spans="1:10" ht="19.899999999999999" customHeight="1" x14ac:dyDescent="0.25">
      <c r="A216" s="36" t="s">
        <v>450</v>
      </c>
      <c r="B216" s="37" t="s">
        <v>287</v>
      </c>
      <c r="C216" s="59">
        <v>3.56</v>
      </c>
      <c r="D216" s="38">
        <v>64.727272727272734</v>
      </c>
      <c r="E216" s="54">
        <v>10570</v>
      </c>
      <c r="F216" s="38">
        <v>151</v>
      </c>
      <c r="G216" s="36"/>
      <c r="H216" s="36"/>
      <c r="I216" s="36"/>
      <c r="J216" s="48" t="s">
        <v>251</v>
      </c>
    </row>
    <row r="217" spans="1:10" ht="19.899999999999999" customHeight="1" x14ac:dyDescent="0.25">
      <c r="A217" s="36" t="s">
        <v>451</v>
      </c>
      <c r="B217" s="37" t="s">
        <v>284</v>
      </c>
      <c r="C217" s="38">
        <v>3.45</v>
      </c>
      <c r="D217" s="38">
        <v>62.727272727272734</v>
      </c>
      <c r="E217" s="54">
        <v>19700</v>
      </c>
      <c r="F217" s="38">
        <v>281.42857142857144</v>
      </c>
      <c r="G217" s="36"/>
      <c r="H217" s="36"/>
      <c r="I217" s="36"/>
      <c r="J217" s="48" t="s">
        <v>251</v>
      </c>
    </row>
    <row r="218" spans="1:10" s="58" customFormat="1" ht="19.899999999999999" customHeight="1" x14ac:dyDescent="0.25">
      <c r="A218" s="36" t="s">
        <v>452</v>
      </c>
      <c r="B218" s="37" t="s">
        <v>282</v>
      </c>
      <c r="C218" s="38">
        <v>2.86</v>
      </c>
      <c r="D218" s="38">
        <v>52</v>
      </c>
      <c r="E218" s="54">
        <v>28097</v>
      </c>
      <c r="F218" s="38">
        <v>401.3857142857143</v>
      </c>
      <c r="G218" s="36"/>
      <c r="H218" s="36"/>
      <c r="I218" s="36"/>
      <c r="J218" s="48" t="s">
        <v>251</v>
      </c>
    </row>
    <row r="219" spans="1:10" ht="19.899999999999999" customHeight="1" x14ac:dyDescent="0.25">
      <c r="A219" s="36" t="s">
        <v>453</v>
      </c>
      <c r="B219" s="37" t="s">
        <v>280</v>
      </c>
      <c r="C219" s="59">
        <v>1.32</v>
      </c>
      <c r="D219" s="38">
        <v>24.000000000000004</v>
      </c>
      <c r="E219" s="54">
        <v>27191</v>
      </c>
      <c r="F219" s="38">
        <v>388.44285714285712</v>
      </c>
      <c r="G219" s="36"/>
      <c r="H219" s="36"/>
      <c r="I219" s="36"/>
      <c r="J219" s="48" t="s">
        <v>251</v>
      </c>
    </row>
    <row r="220" spans="1:10" ht="19.899999999999999" customHeight="1" x14ac:dyDescent="0.25">
      <c r="A220" s="36" t="s">
        <v>454</v>
      </c>
      <c r="B220" s="37" t="s">
        <v>281</v>
      </c>
      <c r="C220" s="38">
        <v>1.99</v>
      </c>
      <c r="D220" s="38">
        <v>36.18181818181818</v>
      </c>
      <c r="E220" s="54">
        <v>39528</v>
      </c>
      <c r="F220" s="38">
        <v>564.68571428571431</v>
      </c>
      <c r="G220" s="36"/>
      <c r="H220" s="36"/>
      <c r="I220" s="36"/>
      <c r="J220" s="48" t="s">
        <v>251</v>
      </c>
    </row>
    <row r="221" spans="1:10" ht="19.899999999999999" customHeight="1" x14ac:dyDescent="0.25">
      <c r="A221" s="35" t="s">
        <v>7</v>
      </c>
      <c r="B221" s="49" t="s">
        <v>415</v>
      </c>
      <c r="C221" s="50"/>
      <c r="D221" s="38"/>
      <c r="E221" s="52"/>
      <c r="F221" s="38"/>
      <c r="G221" s="36"/>
      <c r="H221" s="36"/>
      <c r="I221" s="36"/>
      <c r="J221" s="48" t="s">
        <v>603</v>
      </c>
    </row>
    <row r="222" spans="1:10" ht="19.899999999999999" customHeight="1" x14ac:dyDescent="0.25">
      <c r="A222" s="35">
        <v>1</v>
      </c>
      <c r="B222" s="49" t="s">
        <v>444</v>
      </c>
      <c r="C222" s="50"/>
      <c r="D222" s="38"/>
      <c r="E222" s="52"/>
      <c r="F222" s="38"/>
      <c r="G222" s="36"/>
      <c r="H222" s="36"/>
      <c r="I222" s="36"/>
      <c r="J222" s="48" t="s">
        <v>603</v>
      </c>
    </row>
    <row r="223" spans="1:10" ht="19.899999999999999" customHeight="1" x14ac:dyDescent="0.25">
      <c r="A223" s="36" t="s">
        <v>213</v>
      </c>
      <c r="B223" s="37" t="s">
        <v>276</v>
      </c>
      <c r="C223" s="38">
        <v>2.54</v>
      </c>
      <c r="D223" s="38">
        <v>42.333333333333336</v>
      </c>
      <c r="E223" s="54">
        <v>1872</v>
      </c>
      <c r="F223" s="38">
        <v>117</v>
      </c>
      <c r="G223" s="36"/>
      <c r="H223" s="36" t="s">
        <v>251</v>
      </c>
      <c r="I223" s="36"/>
      <c r="J223" s="48" t="s">
        <v>251</v>
      </c>
    </row>
    <row r="224" spans="1:10" ht="19.899999999999999" customHeight="1" x14ac:dyDescent="0.25">
      <c r="A224" s="36" t="s">
        <v>214</v>
      </c>
      <c r="B224" s="37" t="s">
        <v>292</v>
      </c>
      <c r="C224" s="38">
        <v>32.313690000000001</v>
      </c>
      <c r="D224" s="38">
        <v>107.7123</v>
      </c>
      <c r="E224" s="54">
        <v>9151</v>
      </c>
      <c r="F224" s="38">
        <v>114.3875</v>
      </c>
      <c r="G224" s="36"/>
      <c r="H224" s="36"/>
      <c r="I224" s="36"/>
      <c r="J224" s="48" t="s">
        <v>603</v>
      </c>
    </row>
    <row r="225" spans="1:10" s="58" customFormat="1" ht="19.899999999999999" customHeight="1" x14ac:dyDescent="0.25">
      <c r="A225" s="35">
        <v>2</v>
      </c>
      <c r="B225" s="55" t="s">
        <v>445</v>
      </c>
      <c r="C225" s="56"/>
      <c r="D225" s="38"/>
      <c r="E225" s="57"/>
      <c r="F225" s="38"/>
      <c r="G225" s="35"/>
      <c r="H225" s="35"/>
      <c r="I225" s="35"/>
      <c r="J225" s="48" t="s">
        <v>603</v>
      </c>
    </row>
    <row r="226" spans="1:10" ht="19.899999999999999" customHeight="1" x14ac:dyDescent="0.25">
      <c r="A226" s="36" t="s">
        <v>225</v>
      </c>
      <c r="B226" s="37" t="s">
        <v>274</v>
      </c>
      <c r="C226" s="38">
        <v>33.590000000000003</v>
      </c>
      <c r="D226" s="38">
        <v>610.72727272727286</v>
      </c>
      <c r="E226" s="54">
        <v>10987</v>
      </c>
      <c r="F226" s="38">
        <v>156.95714285714286</v>
      </c>
      <c r="G226" s="36"/>
      <c r="H226" s="36"/>
      <c r="I226" s="36" t="s">
        <v>251</v>
      </c>
      <c r="J226" s="48" t="s">
        <v>603</v>
      </c>
    </row>
    <row r="227" spans="1:10" ht="19.899999999999999" customHeight="1" x14ac:dyDescent="0.25">
      <c r="A227" s="36" t="s">
        <v>222</v>
      </c>
      <c r="B227" s="37" t="s">
        <v>270</v>
      </c>
      <c r="C227" s="38">
        <v>9.36</v>
      </c>
      <c r="D227" s="38">
        <v>170.18181818181816</v>
      </c>
      <c r="E227" s="54">
        <v>8805</v>
      </c>
      <c r="F227" s="38">
        <v>125.78571428571428</v>
      </c>
      <c r="G227" s="36"/>
      <c r="H227" s="36"/>
      <c r="I227" s="36"/>
      <c r="J227" s="48" t="s">
        <v>603</v>
      </c>
    </row>
    <row r="228" spans="1:10" ht="19.899999999999999" customHeight="1" x14ac:dyDescent="0.25">
      <c r="A228" s="36" t="s">
        <v>447</v>
      </c>
      <c r="B228" s="37" t="s">
        <v>271</v>
      </c>
      <c r="C228" s="38">
        <v>1.7</v>
      </c>
      <c r="D228" s="38">
        <v>30.909090909090907</v>
      </c>
      <c r="E228" s="54">
        <v>11645</v>
      </c>
      <c r="F228" s="38">
        <v>166.35714285714286</v>
      </c>
      <c r="G228" s="36"/>
      <c r="H228" s="36"/>
      <c r="I228" s="36"/>
      <c r="J228" s="48" t="s">
        <v>251</v>
      </c>
    </row>
    <row r="229" spans="1:10" ht="19.899999999999999" customHeight="1" x14ac:dyDescent="0.25">
      <c r="A229" s="36" t="s">
        <v>448</v>
      </c>
      <c r="B229" s="37" t="s">
        <v>272</v>
      </c>
      <c r="C229" s="38">
        <v>5.34</v>
      </c>
      <c r="D229" s="38">
        <v>97.090909090909079</v>
      </c>
      <c r="E229" s="54">
        <v>7867</v>
      </c>
      <c r="F229" s="38">
        <v>112.38571428571429</v>
      </c>
      <c r="G229" s="36"/>
      <c r="H229" s="36"/>
      <c r="I229" s="36"/>
      <c r="J229" s="48" t="s">
        <v>251</v>
      </c>
    </row>
    <row r="230" spans="1:10" ht="19.899999999999999" customHeight="1" x14ac:dyDescent="0.25">
      <c r="A230" s="36" t="s">
        <v>449</v>
      </c>
      <c r="B230" s="37" t="s">
        <v>273</v>
      </c>
      <c r="C230" s="38">
        <v>16.71</v>
      </c>
      <c r="D230" s="38">
        <v>303.81818181818187</v>
      </c>
      <c r="E230" s="54">
        <v>9172</v>
      </c>
      <c r="F230" s="38">
        <v>131.02857142857144</v>
      </c>
      <c r="G230" s="36"/>
      <c r="H230" s="36"/>
      <c r="I230" s="36" t="s">
        <v>251</v>
      </c>
      <c r="J230" s="48" t="s">
        <v>603</v>
      </c>
    </row>
    <row r="231" spans="1:10" ht="19.899999999999999" customHeight="1" x14ac:dyDescent="0.25">
      <c r="A231" s="35" t="s">
        <v>8</v>
      </c>
      <c r="B231" s="49" t="s">
        <v>414</v>
      </c>
      <c r="C231" s="60"/>
      <c r="D231" s="38"/>
      <c r="E231" s="40"/>
      <c r="F231" s="38"/>
      <c r="G231" s="41"/>
      <c r="H231" s="41"/>
      <c r="I231" s="41"/>
      <c r="J231" s="48" t="s">
        <v>603</v>
      </c>
    </row>
    <row r="232" spans="1:10" ht="19.899999999999999" customHeight="1" x14ac:dyDescent="0.25">
      <c r="A232" s="35">
        <v>1</v>
      </c>
      <c r="B232" s="49" t="s">
        <v>444</v>
      </c>
      <c r="C232" s="60"/>
      <c r="D232" s="38"/>
      <c r="E232" s="40"/>
      <c r="F232" s="38"/>
      <c r="G232" s="41"/>
      <c r="H232" s="41"/>
      <c r="I232" s="41"/>
      <c r="J232" s="48" t="s">
        <v>603</v>
      </c>
    </row>
    <row r="233" spans="1:10" ht="19.899999999999999" customHeight="1" x14ac:dyDescent="0.25">
      <c r="A233" s="36" t="s">
        <v>213</v>
      </c>
      <c r="B233" s="37" t="s">
        <v>254</v>
      </c>
      <c r="C233" s="38">
        <v>13.98</v>
      </c>
      <c r="D233" s="38">
        <v>233</v>
      </c>
      <c r="E233" s="54">
        <v>1896</v>
      </c>
      <c r="F233" s="38">
        <v>118.5</v>
      </c>
      <c r="G233" s="36"/>
      <c r="H233" s="36" t="s">
        <v>251</v>
      </c>
      <c r="I233" s="36"/>
      <c r="J233" s="48" t="s">
        <v>603</v>
      </c>
    </row>
    <row r="234" spans="1:10" ht="19.899999999999999" customHeight="1" x14ac:dyDescent="0.25">
      <c r="A234" s="36" t="s">
        <v>214</v>
      </c>
      <c r="B234" s="37" t="s">
        <v>260</v>
      </c>
      <c r="C234" s="38">
        <v>184.72</v>
      </c>
      <c r="D234" s="38">
        <v>3078.6666666666665</v>
      </c>
      <c r="E234" s="54">
        <v>20209</v>
      </c>
      <c r="F234" s="38">
        <v>1263.0625</v>
      </c>
      <c r="G234" s="36"/>
      <c r="H234" s="36" t="s">
        <v>251</v>
      </c>
      <c r="I234" s="36"/>
      <c r="J234" s="48" t="s">
        <v>603</v>
      </c>
    </row>
    <row r="235" spans="1:10" ht="19.899999999999999" customHeight="1" x14ac:dyDescent="0.25">
      <c r="A235" s="36" t="s">
        <v>215</v>
      </c>
      <c r="B235" s="37" t="s">
        <v>259</v>
      </c>
      <c r="C235" s="38">
        <v>62.87</v>
      </c>
      <c r="D235" s="38">
        <v>1047.8333333333333</v>
      </c>
      <c r="E235" s="54">
        <v>13234</v>
      </c>
      <c r="F235" s="38">
        <v>827.125</v>
      </c>
      <c r="G235" s="36"/>
      <c r="H235" s="36" t="s">
        <v>251</v>
      </c>
      <c r="I235" s="36"/>
      <c r="J235" s="48" t="s">
        <v>603</v>
      </c>
    </row>
    <row r="236" spans="1:10" ht="19.899999999999999" customHeight="1" x14ac:dyDescent="0.25">
      <c r="A236" s="36" t="s">
        <v>216</v>
      </c>
      <c r="B236" s="37" t="s">
        <v>261</v>
      </c>
      <c r="C236" s="38">
        <v>98.5</v>
      </c>
      <c r="D236" s="38">
        <v>1641.6666666666667</v>
      </c>
      <c r="E236" s="54">
        <v>6018</v>
      </c>
      <c r="F236" s="38">
        <v>376.125</v>
      </c>
      <c r="G236" s="36"/>
      <c r="H236" s="36" t="s">
        <v>251</v>
      </c>
      <c r="I236" s="36"/>
      <c r="J236" s="48" t="s">
        <v>603</v>
      </c>
    </row>
    <row r="237" spans="1:10" ht="19.899999999999999" customHeight="1" x14ac:dyDescent="0.25">
      <c r="A237" s="36" t="s">
        <v>217</v>
      </c>
      <c r="B237" s="37" t="s">
        <v>263</v>
      </c>
      <c r="C237" s="38">
        <v>40.17</v>
      </c>
      <c r="D237" s="38">
        <v>669.5</v>
      </c>
      <c r="E237" s="54">
        <v>5984</v>
      </c>
      <c r="F237" s="38">
        <v>374</v>
      </c>
      <c r="G237" s="36"/>
      <c r="H237" s="36" t="s">
        <v>251</v>
      </c>
      <c r="I237" s="36"/>
      <c r="J237" s="48" t="s">
        <v>603</v>
      </c>
    </row>
    <row r="238" spans="1:10" ht="19.899999999999999" customHeight="1" x14ac:dyDescent="0.25">
      <c r="A238" s="36" t="s">
        <v>218</v>
      </c>
      <c r="B238" s="37" t="s">
        <v>258</v>
      </c>
      <c r="C238" s="38">
        <v>81.78</v>
      </c>
      <c r="D238" s="38">
        <v>1363</v>
      </c>
      <c r="E238" s="54">
        <v>19245</v>
      </c>
      <c r="F238" s="38">
        <v>1202.8125</v>
      </c>
      <c r="G238" s="36"/>
      <c r="H238" s="36" t="s">
        <v>251</v>
      </c>
      <c r="I238" s="36"/>
      <c r="J238" s="48" t="s">
        <v>603</v>
      </c>
    </row>
    <row r="239" spans="1:10" ht="19.899999999999999" customHeight="1" x14ac:dyDescent="0.25">
      <c r="A239" s="36" t="s">
        <v>219</v>
      </c>
      <c r="B239" s="37" t="s">
        <v>262</v>
      </c>
      <c r="C239" s="38">
        <v>57.9</v>
      </c>
      <c r="D239" s="38">
        <v>965</v>
      </c>
      <c r="E239" s="54">
        <v>10676</v>
      </c>
      <c r="F239" s="38">
        <v>667.25</v>
      </c>
      <c r="G239" s="36"/>
      <c r="H239" s="36" t="s">
        <v>251</v>
      </c>
      <c r="I239" s="36"/>
      <c r="J239" s="48" t="s">
        <v>603</v>
      </c>
    </row>
    <row r="240" spans="1:10" ht="19.899999999999999" customHeight="1" x14ac:dyDescent="0.25">
      <c r="A240" s="35">
        <v>2</v>
      </c>
      <c r="B240" s="55" t="s">
        <v>445</v>
      </c>
      <c r="C240" s="56"/>
      <c r="D240" s="38"/>
      <c r="E240" s="57"/>
      <c r="F240" s="38"/>
      <c r="G240" s="35"/>
      <c r="H240" s="35"/>
      <c r="I240" s="35"/>
      <c r="J240" s="48" t="s">
        <v>603</v>
      </c>
    </row>
    <row r="241" spans="1:10" ht="19.899999999999999" customHeight="1" x14ac:dyDescent="0.25">
      <c r="A241" s="36" t="s">
        <v>225</v>
      </c>
      <c r="B241" s="37" t="s">
        <v>257</v>
      </c>
      <c r="C241" s="38">
        <v>34.29</v>
      </c>
      <c r="D241" s="38">
        <v>3117.272727272727</v>
      </c>
      <c r="E241" s="54">
        <v>33503</v>
      </c>
      <c r="F241" s="38">
        <v>2393.0714285714284</v>
      </c>
      <c r="G241" s="36"/>
      <c r="H241" s="36" t="s">
        <v>251</v>
      </c>
      <c r="I241" s="36"/>
      <c r="J241" s="48" t="s">
        <v>603</v>
      </c>
    </row>
    <row r="242" spans="1:10" ht="19.899999999999999" customHeight="1" x14ac:dyDescent="0.25">
      <c r="A242" s="36" t="s">
        <v>222</v>
      </c>
      <c r="B242" s="37" t="s">
        <v>256</v>
      </c>
      <c r="C242" s="38">
        <v>15.06</v>
      </c>
      <c r="D242" s="38">
        <v>1369.090909090909</v>
      </c>
      <c r="E242" s="54">
        <v>48760</v>
      </c>
      <c r="F242" s="38">
        <v>3482.8571428571431</v>
      </c>
      <c r="G242" s="36"/>
      <c r="H242" s="36" t="s">
        <v>251</v>
      </c>
      <c r="I242" s="36"/>
      <c r="J242" s="48" t="s">
        <v>603</v>
      </c>
    </row>
    <row r="243" spans="1:10" ht="19.899999999999999" customHeight="1" x14ac:dyDescent="0.25">
      <c r="A243" s="35" t="s">
        <v>81</v>
      </c>
      <c r="B243" s="49" t="s">
        <v>416</v>
      </c>
      <c r="C243" s="50"/>
      <c r="D243" s="38"/>
      <c r="E243" s="52"/>
      <c r="F243" s="38"/>
      <c r="G243" s="36"/>
      <c r="H243" s="36"/>
      <c r="I243" s="36"/>
      <c r="J243" s="48" t="s">
        <v>603</v>
      </c>
    </row>
    <row r="244" spans="1:10" ht="19.899999999999999" customHeight="1" x14ac:dyDescent="0.25">
      <c r="A244" s="35">
        <v>1</v>
      </c>
      <c r="B244" s="49" t="s">
        <v>444</v>
      </c>
      <c r="C244" s="50"/>
      <c r="D244" s="38"/>
      <c r="E244" s="52"/>
      <c r="F244" s="38"/>
      <c r="G244" s="36"/>
      <c r="H244" s="36"/>
      <c r="I244" s="36"/>
      <c r="J244" s="48" t="s">
        <v>603</v>
      </c>
    </row>
    <row r="245" spans="1:10" ht="19.899999999999999" customHeight="1" x14ac:dyDescent="0.25">
      <c r="A245" s="36" t="s">
        <v>213</v>
      </c>
      <c r="B245" s="37" t="s">
        <v>302</v>
      </c>
      <c r="C245" s="38">
        <v>3.46</v>
      </c>
      <c r="D245" s="38">
        <v>57.666666666666664</v>
      </c>
      <c r="E245" s="54">
        <v>2546</v>
      </c>
      <c r="F245" s="38">
        <v>15.9125</v>
      </c>
      <c r="G245" s="36"/>
      <c r="H245" s="36" t="s">
        <v>251</v>
      </c>
      <c r="I245" s="36"/>
      <c r="J245" s="48" t="s">
        <v>251</v>
      </c>
    </row>
    <row r="246" spans="1:10" ht="19.899999999999999" customHeight="1" x14ac:dyDescent="0.25">
      <c r="A246" s="36" t="s">
        <v>214</v>
      </c>
      <c r="B246" s="37" t="s">
        <v>303</v>
      </c>
      <c r="C246" s="38">
        <v>4.3099999999999996</v>
      </c>
      <c r="D246" s="38">
        <v>71.833333333333329</v>
      </c>
      <c r="E246" s="54">
        <v>2789</v>
      </c>
      <c r="F246" s="38">
        <v>17.431250000000002</v>
      </c>
      <c r="G246" s="36"/>
      <c r="H246" s="36" t="s">
        <v>251</v>
      </c>
      <c r="I246" s="36"/>
      <c r="J246" s="48" t="s">
        <v>251</v>
      </c>
    </row>
    <row r="247" spans="1:10" ht="19.899999999999999" customHeight="1" x14ac:dyDescent="0.25">
      <c r="A247" s="36" t="s">
        <v>215</v>
      </c>
      <c r="B247" s="37" t="s">
        <v>300</v>
      </c>
      <c r="C247" s="38">
        <v>39.14</v>
      </c>
      <c r="D247" s="38">
        <v>130.46666666666667</v>
      </c>
      <c r="E247" s="54">
        <v>13944</v>
      </c>
      <c r="F247" s="38">
        <v>174.3</v>
      </c>
      <c r="G247" s="36"/>
      <c r="H247" s="36"/>
      <c r="I247" s="36"/>
      <c r="J247" s="48" t="s">
        <v>603</v>
      </c>
    </row>
    <row r="248" spans="1:10" ht="19.899999999999999" customHeight="1" x14ac:dyDescent="0.25">
      <c r="A248" s="36" t="s">
        <v>216</v>
      </c>
      <c r="B248" s="37" t="s">
        <v>296</v>
      </c>
      <c r="C248" s="59">
        <v>121.03</v>
      </c>
      <c r="D248" s="38">
        <v>403.43333333333334</v>
      </c>
      <c r="E248" s="54">
        <v>12445</v>
      </c>
      <c r="F248" s="38">
        <v>155.5625</v>
      </c>
      <c r="G248" s="36"/>
      <c r="H248" s="36"/>
      <c r="I248" s="36"/>
      <c r="J248" s="48" t="s">
        <v>603</v>
      </c>
    </row>
    <row r="249" spans="1:10" ht="19.899999999999999" customHeight="1" x14ac:dyDescent="0.25">
      <c r="A249" s="36" t="s">
        <v>217</v>
      </c>
      <c r="B249" s="37" t="s">
        <v>299</v>
      </c>
      <c r="C249" s="38">
        <v>164.35</v>
      </c>
      <c r="D249" s="38">
        <v>547.83333333333337</v>
      </c>
      <c r="E249" s="54">
        <v>11654</v>
      </c>
      <c r="F249" s="38">
        <v>145.67500000000001</v>
      </c>
      <c r="G249" s="36"/>
      <c r="H249" s="36"/>
      <c r="I249" s="36"/>
      <c r="J249" s="48" t="s">
        <v>603</v>
      </c>
    </row>
    <row r="250" spans="1:10" ht="19.899999999999999" customHeight="1" x14ac:dyDescent="0.25">
      <c r="A250" s="36" t="s">
        <v>218</v>
      </c>
      <c r="B250" s="37" t="s">
        <v>301</v>
      </c>
      <c r="C250" s="38">
        <v>62.02</v>
      </c>
      <c r="D250" s="38">
        <v>206.73333333333335</v>
      </c>
      <c r="E250" s="54">
        <v>7966</v>
      </c>
      <c r="F250" s="38">
        <v>99.575000000000003</v>
      </c>
      <c r="G250" s="36"/>
      <c r="H250" s="36"/>
      <c r="I250" s="36"/>
      <c r="J250" s="48" t="s">
        <v>251</v>
      </c>
    </row>
    <row r="251" spans="1:10" ht="19.899999999999999" customHeight="1" x14ac:dyDescent="0.25">
      <c r="A251" s="36" t="s">
        <v>219</v>
      </c>
      <c r="B251" s="37" t="s">
        <v>295</v>
      </c>
      <c r="C251" s="38">
        <v>42.12</v>
      </c>
      <c r="D251" s="38">
        <v>140.39999999999998</v>
      </c>
      <c r="E251" s="54">
        <v>8847</v>
      </c>
      <c r="F251" s="38">
        <v>110.58749999999999</v>
      </c>
      <c r="G251" s="36"/>
      <c r="H251" s="36"/>
      <c r="I251" s="36"/>
      <c r="J251" s="48" t="s">
        <v>603</v>
      </c>
    </row>
    <row r="252" spans="1:10" s="58" customFormat="1" ht="19.899999999999999" customHeight="1" x14ac:dyDescent="0.25">
      <c r="A252" s="35">
        <v>2</v>
      </c>
      <c r="B252" s="55" t="s">
        <v>455</v>
      </c>
      <c r="C252" s="56"/>
      <c r="D252" s="38"/>
      <c r="E252" s="57"/>
      <c r="F252" s="38"/>
      <c r="G252" s="35"/>
      <c r="H252" s="35"/>
      <c r="I252" s="35"/>
      <c r="J252" s="48" t="s">
        <v>603</v>
      </c>
    </row>
    <row r="253" spans="1:10" ht="19.899999999999999" customHeight="1" x14ac:dyDescent="0.25">
      <c r="A253" s="36"/>
      <c r="B253" s="37" t="s">
        <v>417</v>
      </c>
      <c r="C253" s="38">
        <v>36.909999999999997</v>
      </c>
      <c r="D253" s="38">
        <v>123.03333333333333</v>
      </c>
      <c r="E253" s="54">
        <v>36402</v>
      </c>
      <c r="F253" s="38">
        <v>455.02500000000003</v>
      </c>
      <c r="G253" s="36"/>
      <c r="H253" s="36"/>
      <c r="I253" s="36"/>
      <c r="J253" s="48" t="s">
        <v>603</v>
      </c>
    </row>
    <row r="254" spans="1:10" ht="19.899999999999999" customHeight="1" x14ac:dyDescent="0.25">
      <c r="A254" s="35" t="s">
        <v>105</v>
      </c>
      <c r="B254" s="49" t="s">
        <v>266</v>
      </c>
      <c r="C254" s="50"/>
      <c r="D254" s="38"/>
      <c r="E254" s="52"/>
      <c r="F254" s="38"/>
      <c r="G254" s="36"/>
      <c r="H254" s="36"/>
      <c r="I254" s="36"/>
      <c r="J254" s="48" t="s">
        <v>603</v>
      </c>
    </row>
    <row r="255" spans="1:10" ht="19.899999999999999" customHeight="1" x14ac:dyDescent="0.25">
      <c r="A255" s="35">
        <v>1</v>
      </c>
      <c r="B255" s="49" t="s">
        <v>444</v>
      </c>
      <c r="C255" s="50"/>
      <c r="D255" s="38"/>
      <c r="E255" s="52"/>
      <c r="F255" s="38"/>
      <c r="G255" s="36"/>
      <c r="H255" s="36"/>
      <c r="I255" s="36"/>
      <c r="J255" s="48" t="s">
        <v>603</v>
      </c>
    </row>
    <row r="256" spans="1:10" ht="19.899999999999999" customHeight="1" x14ac:dyDescent="0.25">
      <c r="A256" s="36" t="s">
        <v>213</v>
      </c>
      <c r="B256" s="37" t="s">
        <v>264</v>
      </c>
      <c r="C256" s="38">
        <v>7.09</v>
      </c>
      <c r="D256" s="38">
        <v>118.16666666666666</v>
      </c>
      <c r="E256" s="54">
        <v>4886</v>
      </c>
      <c r="F256" s="38">
        <v>305.375</v>
      </c>
      <c r="G256" s="36"/>
      <c r="H256" s="36" t="s">
        <v>251</v>
      </c>
      <c r="I256" s="36"/>
      <c r="J256" s="48" t="s">
        <v>603</v>
      </c>
    </row>
    <row r="257" spans="1:10" ht="19.899999999999999" customHeight="1" x14ac:dyDescent="0.25">
      <c r="A257" s="36" t="s">
        <v>214</v>
      </c>
      <c r="B257" s="37" t="s">
        <v>267</v>
      </c>
      <c r="C257" s="38">
        <v>4.82</v>
      </c>
      <c r="D257" s="38">
        <v>80.333333333333329</v>
      </c>
      <c r="E257" s="54">
        <v>5055</v>
      </c>
      <c r="F257" s="38">
        <v>315.9375</v>
      </c>
      <c r="G257" s="36"/>
      <c r="H257" s="36" t="s">
        <v>251</v>
      </c>
      <c r="I257" s="36"/>
      <c r="J257" s="48" t="s">
        <v>251</v>
      </c>
    </row>
    <row r="258" spans="1:10" ht="19.899999999999999" customHeight="1" x14ac:dyDescent="0.25">
      <c r="A258" s="36" t="s">
        <v>215</v>
      </c>
      <c r="B258" s="37" t="s">
        <v>268</v>
      </c>
      <c r="C258" s="38">
        <v>10.87</v>
      </c>
      <c r="D258" s="38">
        <v>181.16666666666666</v>
      </c>
      <c r="E258" s="54">
        <v>8958</v>
      </c>
      <c r="F258" s="38">
        <v>559.875</v>
      </c>
      <c r="G258" s="36"/>
      <c r="H258" s="36" t="s">
        <v>251</v>
      </c>
      <c r="I258" s="36"/>
      <c r="J258" s="48" t="s">
        <v>603</v>
      </c>
    </row>
    <row r="259" spans="1:10" ht="19.899999999999999" customHeight="1" x14ac:dyDescent="0.25">
      <c r="A259" s="36" t="s">
        <v>216</v>
      </c>
      <c r="B259" s="37" t="s">
        <v>265</v>
      </c>
      <c r="C259" s="38">
        <v>1.97</v>
      </c>
      <c r="D259" s="38">
        <v>32.833333333333329</v>
      </c>
      <c r="E259" s="54">
        <v>4280</v>
      </c>
      <c r="F259" s="38">
        <v>267.5</v>
      </c>
      <c r="G259" s="36"/>
      <c r="H259" s="36" t="s">
        <v>251</v>
      </c>
      <c r="I259" s="36"/>
      <c r="J259" s="48" t="s">
        <v>251</v>
      </c>
    </row>
    <row r="260" spans="1:10" ht="19.899999999999999" customHeight="1" x14ac:dyDescent="0.25">
      <c r="A260" s="35" t="s">
        <v>138</v>
      </c>
      <c r="B260" s="49" t="s">
        <v>418</v>
      </c>
      <c r="C260" s="50"/>
      <c r="D260" s="38"/>
      <c r="E260" s="52"/>
      <c r="F260" s="38"/>
      <c r="G260" s="36"/>
      <c r="H260" s="36"/>
      <c r="I260" s="36"/>
      <c r="J260" s="48" t="s">
        <v>603</v>
      </c>
    </row>
    <row r="261" spans="1:10" ht="19.899999999999999" customHeight="1" x14ac:dyDescent="0.25">
      <c r="A261" s="35">
        <v>1</v>
      </c>
      <c r="B261" s="49" t="s">
        <v>444</v>
      </c>
      <c r="C261" s="50"/>
      <c r="D261" s="38"/>
      <c r="E261" s="52"/>
      <c r="F261" s="38"/>
      <c r="G261" s="36"/>
      <c r="H261" s="36"/>
      <c r="I261" s="36"/>
      <c r="J261" s="48" t="s">
        <v>603</v>
      </c>
    </row>
    <row r="262" spans="1:10" ht="19.899999999999999" customHeight="1" x14ac:dyDescent="0.25">
      <c r="A262" s="36" t="s">
        <v>213</v>
      </c>
      <c r="B262" s="37" t="s">
        <v>304</v>
      </c>
      <c r="C262" s="38">
        <v>183.56</v>
      </c>
      <c r="D262" s="38">
        <v>611.86666666666667</v>
      </c>
      <c r="E262" s="54">
        <v>18541</v>
      </c>
      <c r="F262" s="38">
        <v>231.76250000000002</v>
      </c>
      <c r="G262" s="35"/>
      <c r="H262" s="35"/>
      <c r="I262" s="35"/>
      <c r="J262" s="48" t="s">
        <v>603</v>
      </c>
    </row>
    <row r="263" spans="1:10" ht="19.899999999999999" customHeight="1" x14ac:dyDescent="0.25">
      <c r="A263" s="36" t="s">
        <v>214</v>
      </c>
      <c r="B263" s="37" t="s">
        <v>305</v>
      </c>
      <c r="C263" s="59">
        <v>163.69999999999999</v>
      </c>
      <c r="D263" s="38">
        <v>545.66666666666663</v>
      </c>
      <c r="E263" s="54">
        <v>18257</v>
      </c>
      <c r="F263" s="38">
        <v>228.21250000000001</v>
      </c>
      <c r="G263" s="36"/>
      <c r="H263" s="36"/>
      <c r="I263" s="36"/>
      <c r="J263" s="48" t="s">
        <v>603</v>
      </c>
    </row>
    <row r="264" spans="1:10" ht="19.899999999999999" customHeight="1" x14ac:dyDescent="0.25">
      <c r="A264" s="36" t="s">
        <v>215</v>
      </c>
      <c r="B264" s="37" t="s">
        <v>316</v>
      </c>
      <c r="C264" s="38">
        <v>154.94999999999999</v>
      </c>
      <c r="D264" s="38">
        <v>516.5</v>
      </c>
      <c r="E264" s="54">
        <v>14558</v>
      </c>
      <c r="F264" s="38">
        <v>181.97499999999999</v>
      </c>
      <c r="G264" s="36"/>
      <c r="H264" s="36"/>
      <c r="I264" s="36"/>
      <c r="J264" s="48" t="s">
        <v>603</v>
      </c>
    </row>
    <row r="265" spans="1:10" ht="19.899999999999999" customHeight="1" x14ac:dyDescent="0.25">
      <c r="A265" s="36" t="s">
        <v>216</v>
      </c>
      <c r="B265" s="37" t="s">
        <v>306</v>
      </c>
      <c r="C265" s="38">
        <v>103.45</v>
      </c>
      <c r="D265" s="38">
        <v>344.83333333333331</v>
      </c>
      <c r="E265" s="61">
        <v>21682</v>
      </c>
      <c r="F265" s="38">
        <v>271.02499999999998</v>
      </c>
      <c r="G265" s="36"/>
      <c r="H265" s="36"/>
      <c r="I265" s="36"/>
      <c r="J265" s="48" t="s">
        <v>603</v>
      </c>
    </row>
    <row r="266" spans="1:10" ht="19.899999999999999" customHeight="1" x14ac:dyDescent="0.25">
      <c r="A266" s="36" t="s">
        <v>217</v>
      </c>
      <c r="B266" s="37" t="s">
        <v>307</v>
      </c>
      <c r="C266" s="38">
        <v>60.83</v>
      </c>
      <c r="D266" s="38">
        <v>202.76666666666668</v>
      </c>
      <c r="E266" s="54">
        <v>18725</v>
      </c>
      <c r="F266" s="38">
        <v>234.06250000000003</v>
      </c>
      <c r="G266" s="36"/>
      <c r="H266" s="36"/>
      <c r="I266" s="36"/>
      <c r="J266" s="48" t="s">
        <v>603</v>
      </c>
    </row>
    <row r="267" spans="1:10" ht="19.899999999999999" customHeight="1" x14ac:dyDescent="0.25">
      <c r="A267" s="36" t="s">
        <v>218</v>
      </c>
      <c r="B267" s="37" t="s">
        <v>311</v>
      </c>
      <c r="C267" s="59">
        <v>53.11</v>
      </c>
      <c r="D267" s="38">
        <v>177.03333333333333</v>
      </c>
      <c r="E267" s="54">
        <v>14716</v>
      </c>
      <c r="F267" s="38">
        <v>183.95</v>
      </c>
      <c r="G267" s="36"/>
      <c r="H267" s="36"/>
      <c r="I267" s="36"/>
      <c r="J267" s="48" t="s">
        <v>603</v>
      </c>
    </row>
    <row r="268" spans="1:10" ht="19.899999999999999" customHeight="1" x14ac:dyDescent="0.25">
      <c r="A268" s="36" t="s">
        <v>219</v>
      </c>
      <c r="B268" s="37" t="s">
        <v>318</v>
      </c>
      <c r="C268" s="38">
        <v>36.97</v>
      </c>
      <c r="D268" s="38">
        <v>123.23333333333333</v>
      </c>
      <c r="E268" s="54">
        <v>24054</v>
      </c>
      <c r="F268" s="38">
        <v>300.67499999999995</v>
      </c>
      <c r="G268" s="36"/>
      <c r="H268" s="36"/>
      <c r="I268" s="36"/>
      <c r="J268" s="48" t="s">
        <v>603</v>
      </c>
    </row>
    <row r="269" spans="1:10" ht="19.899999999999999" customHeight="1" x14ac:dyDescent="0.25">
      <c r="A269" s="36" t="s">
        <v>220</v>
      </c>
      <c r="B269" s="37" t="s">
        <v>312</v>
      </c>
      <c r="C269" s="38">
        <v>35.76</v>
      </c>
      <c r="D269" s="38">
        <v>119.19999999999999</v>
      </c>
      <c r="E269" s="54">
        <v>9682</v>
      </c>
      <c r="F269" s="38">
        <v>121.02500000000001</v>
      </c>
      <c r="G269" s="36"/>
      <c r="H269" s="36"/>
      <c r="I269" s="36"/>
      <c r="J269" s="48" t="s">
        <v>603</v>
      </c>
    </row>
    <row r="270" spans="1:10" ht="19.899999999999999" customHeight="1" x14ac:dyDescent="0.25">
      <c r="A270" s="36" t="s">
        <v>221</v>
      </c>
      <c r="B270" s="37" t="s">
        <v>310</v>
      </c>
      <c r="C270" s="38">
        <v>32.96</v>
      </c>
      <c r="D270" s="38">
        <v>109.86666666666667</v>
      </c>
      <c r="E270" s="54">
        <v>11644</v>
      </c>
      <c r="F270" s="38">
        <v>145.55000000000001</v>
      </c>
      <c r="G270" s="36"/>
      <c r="H270" s="36"/>
      <c r="I270" s="36"/>
      <c r="J270" s="48" t="s">
        <v>603</v>
      </c>
    </row>
    <row r="271" spans="1:10" ht="19.899999999999999" customHeight="1" x14ac:dyDescent="0.25">
      <c r="A271" s="36" t="s">
        <v>456</v>
      </c>
      <c r="B271" s="37" t="s">
        <v>314</v>
      </c>
      <c r="C271" s="59">
        <v>37.799999999999997</v>
      </c>
      <c r="D271" s="38">
        <v>126</v>
      </c>
      <c r="E271" s="54">
        <v>10264</v>
      </c>
      <c r="F271" s="38">
        <v>128.29999999999998</v>
      </c>
      <c r="G271" s="36"/>
      <c r="H271" s="36"/>
      <c r="I271" s="36"/>
      <c r="J271" s="48" t="s">
        <v>603</v>
      </c>
    </row>
    <row r="272" spans="1:10" ht="19.899999999999999" customHeight="1" x14ac:dyDescent="0.25">
      <c r="A272" s="36" t="s">
        <v>457</v>
      </c>
      <c r="B272" s="37" t="s">
        <v>319</v>
      </c>
      <c r="C272" s="38">
        <v>43.8</v>
      </c>
      <c r="D272" s="38">
        <v>146</v>
      </c>
      <c r="E272" s="54">
        <v>7436</v>
      </c>
      <c r="F272" s="38">
        <v>92.95</v>
      </c>
      <c r="G272" s="36"/>
      <c r="H272" s="36"/>
      <c r="I272" s="36"/>
      <c r="J272" s="48" t="s">
        <v>251</v>
      </c>
    </row>
    <row r="273" spans="1:10" ht="19.899999999999999" customHeight="1" x14ac:dyDescent="0.25">
      <c r="A273" s="36" t="s">
        <v>458</v>
      </c>
      <c r="B273" s="37" t="s">
        <v>317</v>
      </c>
      <c r="C273" s="38">
        <v>74.540000000000006</v>
      </c>
      <c r="D273" s="38">
        <v>248.4666666666667</v>
      </c>
      <c r="E273" s="54">
        <v>5284</v>
      </c>
      <c r="F273" s="38">
        <v>66.05</v>
      </c>
      <c r="G273" s="35"/>
      <c r="H273" s="35"/>
      <c r="I273" s="35"/>
      <c r="J273" s="48" t="s">
        <v>251</v>
      </c>
    </row>
    <row r="274" spans="1:10" s="58" customFormat="1" ht="19.899999999999999" customHeight="1" x14ac:dyDescent="0.25">
      <c r="A274" s="35">
        <v>2</v>
      </c>
      <c r="B274" s="55" t="s">
        <v>455</v>
      </c>
      <c r="C274" s="56"/>
      <c r="D274" s="38"/>
      <c r="E274" s="57"/>
      <c r="F274" s="38"/>
      <c r="G274" s="35"/>
      <c r="H274" s="35"/>
      <c r="I274" s="35"/>
      <c r="J274" s="48" t="s">
        <v>603</v>
      </c>
    </row>
    <row r="275" spans="1:10" ht="19.899999999999999" customHeight="1" x14ac:dyDescent="0.25">
      <c r="A275" s="36" t="s">
        <v>225</v>
      </c>
      <c r="B275" s="37" t="s">
        <v>309</v>
      </c>
      <c r="C275" s="59">
        <v>32.96</v>
      </c>
      <c r="D275" s="38">
        <v>109.86666666666667</v>
      </c>
      <c r="E275" s="39">
        <v>16590</v>
      </c>
      <c r="F275" s="38">
        <v>207.375</v>
      </c>
      <c r="G275" s="36"/>
      <c r="H275" s="36"/>
      <c r="I275" s="36"/>
      <c r="J275" s="48" t="s">
        <v>603</v>
      </c>
    </row>
    <row r="276" spans="1:10" ht="19.899999999999999" customHeight="1" x14ac:dyDescent="0.25">
      <c r="A276" s="36" t="s">
        <v>222</v>
      </c>
      <c r="B276" s="37" t="s">
        <v>315</v>
      </c>
      <c r="C276" s="59">
        <v>25.45</v>
      </c>
      <c r="D276" s="38">
        <v>84.833333333333329</v>
      </c>
      <c r="E276" s="39">
        <v>21365</v>
      </c>
      <c r="F276" s="38">
        <v>267.0625</v>
      </c>
      <c r="G276" s="36"/>
      <c r="H276" s="36"/>
      <c r="I276" s="36"/>
      <c r="J276" s="48" t="s">
        <v>251</v>
      </c>
    </row>
    <row r="277" spans="1:10" ht="19.899999999999999" customHeight="1" x14ac:dyDescent="0.25">
      <c r="A277" s="35" t="s">
        <v>121</v>
      </c>
      <c r="B277" s="49" t="s">
        <v>420</v>
      </c>
      <c r="C277" s="50"/>
      <c r="D277" s="38"/>
      <c r="E277" s="52"/>
      <c r="F277" s="38"/>
      <c r="G277" s="36"/>
      <c r="H277" s="36"/>
      <c r="I277" s="36"/>
      <c r="J277" s="48" t="s">
        <v>603</v>
      </c>
    </row>
    <row r="278" spans="1:10" ht="19.899999999999999" customHeight="1" x14ac:dyDescent="0.25">
      <c r="A278" s="35">
        <v>1</v>
      </c>
      <c r="B278" s="49" t="s">
        <v>444</v>
      </c>
      <c r="C278" s="50"/>
      <c r="D278" s="38"/>
      <c r="E278" s="52"/>
      <c r="F278" s="38"/>
      <c r="G278" s="36"/>
      <c r="H278" s="36"/>
      <c r="I278" s="36"/>
      <c r="J278" s="48" t="s">
        <v>603</v>
      </c>
    </row>
    <row r="279" spans="1:10" ht="19.899999999999999" customHeight="1" x14ac:dyDescent="0.25">
      <c r="A279" s="36" t="s">
        <v>213</v>
      </c>
      <c r="B279" s="37" t="s">
        <v>327</v>
      </c>
      <c r="C279" s="38">
        <v>47.18</v>
      </c>
      <c r="D279" s="38">
        <v>157.26666666666665</v>
      </c>
      <c r="E279" s="39">
        <v>24443</v>
      </c>
      <c r="F279" s="38">
        <v>305.53750000000002</v>
      </c>
      <c r="G279" s="36"/>
      <c r="H279" s="36"/>
      <c r="I279" s="36"/>
      <c r="J279" s="48" t="s">
        <v>603</v>
      </c>
    </row>
    <row r="280" spans="1:10" ht="19.899999999999999" customHeight="1" x14ac:dyDescent="0.25">
      <c r="A280" s="36" t="s">
        <v>214</v>
      </c>
      <c r="B280" s="37" t="s">
        <v>321</v>
      </c>
      <c r="C280" s="59">
        <v>35.58</v>
      </c>
      <c r="D280" s="38">
        <v>118.6</v>
      </c>
      <c r="E280" s="39">
        <v>13463</v>
      </c>
      <c r="F280" s="38">
        <v>168.28749999999999</v>
      </c>
      <c r="G280" s="36"/>
      <c r="H280" s="36"/>
      <c r="I280" s="36"/>
      <c r="J280" s="48" t="s">
        <v>603</v>
      </c>
    </row>
    <row r="281" spans="1:10" ht="19.899999999999999" customHeight="1" x14ac:dyDescent="0.25">
      <c r="A281" s="36" t="s">
        <v>215</v>
      </c>
      <c r="B281" s="37" t="s">
        <v>324</v>
      </c>
      <c r="C281" s="38">
        <v>41.29</v>
      </c>
      <c r="D281" s="38">
        <v>137.63333333333335</v>
      </c>
      <c r="E281" s="39">
        <v>20267</v>
      </c>
      <c r="F281" s="38">
        <v>253.33750000000001</v>
      </c>
      <c r="G281" s="36"/>
      <c r="H281" s="36"/>
      <c r="I281" s="36"/>
      <c r="J281" s="48" t="s">
        <v>603</v>
      </c>
    </row>
    <row r="282" spans="1:10" ht="19.899999999999999" customHeight="1" x14ac:dyDescent="0.25">
      <c r="A282" s="36" t="s">
        <v>216</v>
      </c>
      <c r="B282" s="37" t="s">
        <v>300</v>
      </c>
      <c r="C282" s="38">
        <v>33.450000000000003</v>
      </c>
      <c r="D282" s="38">
        <v>111.5</v>
      </c>
      <c r="E282" s="39">
        <v>23204</v>
      </c>
      <c r="F282" s="38">
        <v>290.05</v>
      </c>
      <c r="G282" s="35"/>
      <c r="H282" s="35"/>
      <c r="I282" s="35"/>
      <c r="J282" s="48" t="s">
        <v>603</v>
      </c>
    </row>
    <row r="283" spans="1:10" ht="19.899999999999999" customHeight="1" x14ac:dyDescent="0.25">
      <c r="A283" s="36" t="s">
        <v>217</v>
      </c>
      <c r="B283" s="37" t="s">
        <v>328</v>
      </c>
      <c r="C283" s="59">
        <v>16.11</v>
      </c>
      <c r="D283" s="38">
        <v>53.7</v>
      </c>
      <c r="E283" s="39">
        <v>19861</v>
      </c>
      <c r="F283" s="38">
        <v>248.26250000000002</v>
      </c>
      <c r="G283" s="36"/>
      <c r="H283" s="36"/>
      <c r="I283" s="36"/>
      <c r="J283" s="48" t="s">
        <v>251</v>
      </c>
    </row>
    <row r="284" spans="1:10" ht="19.899999999999999" customHeight="1" x14ac:dyDescent="0.25">
      <c r="A284" s="36" t="s">
        <v>218</v>
      </c>
      <c r="B284" s="37" t="s">
        <v>329</v>
      </c>
      <c r="C284" s="38">
        <v>23.87</v>
      </c>
      <c r="D284" s="38">
        <v>79.566666666666677</v>
      </c>
      <c r="E284" s="39">
        <v>16410</v>
      </c>
      <c r="F284" s="38">
        <v>205.125</v>
      </c>
      <c r="G284" s="36"/>
      <c r="H284" s="36"/>
      <c r="I284" s="36"/>
      <c r="J284" s="48" t="s">
        <v>251</v>
      </c>
    </row>
    <row r="285" spans="1:10" ht="19.899999999999999" customHeight="1" x14ac:dyDescent="0.25">
      <c r="A285" s="36" t="s">
        <v>219</v>
      </c>
      <c r="B285" s="37" t="s">
        <v>323</v>
      </c>
      <c r="C285" s="38">
        <v>20.37</v>
      </c>
      <c r="D285" s="38">
        <v>67.900000000000006</v>
      </c>
      <c r="E285" s="39">
        <v>17434</v>
      </c>
      <c r="F285" s="38">
        <v>217.92500000000001</v>
      </c>
      <c r="G285" s="36"/>
      <c r="H285" s="36"/>
      <c r="I285" s="36"/>
      <c r="J285" s="48" t="s">
        <v>251</v>
      </c>
    </row>
    <row r="286" spans="1:10" ht="19.899999999999999" customHeight="1" x14ac:dyDescent="0.25">
      <c r="A286" s="36" t="s">
        <v>220</v>
      </c>
      <c r="B286" s="37" t="s">
        <v>322</v>
      </c>
      <c r="C286" s="59">
        <v>15.1</v>
      </c>
      <c r="D286" s="38">
        <v>50.333333333333329</v>
      </c>
      <c r="E286" s="39">
        <v>9588</v>
      </c>
      <c r="F286" s="38">
        <v>119.85</v>
      </c>
      <c r="G286" s="36"/>
      <c r="H286" s="36"/>
      <c r="I286" s="36"/>
      <c r="J286" s="48" t="s">
        <v>251</v>
      </c>
    </row>
    <row r="287" spans="1:10" ht="19.899999999999999" customHeight="1" x14ac:dyDescent="0.25">
      <c r="A287" s="36" t="s">
        <v>221</v>
      </c>
      <c r="B287" s="37" t="s">
        <v>320</v>
      </c>
      <c r="C287" s="38">
        <v>33.58</v>
      </c>
      <c r="D287" s="38">
        <v>111.93333333333332</v>
      </c>
      <c r="E287" s="39">
        <v>19077</v>
      </c>
      <c r="F287" s="38">
        <v>238.46250000000003</v>
      </c>
      <c r="G287" s="36"/>
      <c r="H287" s="36"/>
      <c r="I287" s="36"/>
      <c r="J287" s="48" t="s">
        <v>603</v>
      </c>
    </row>
    <row r="288" spans="1:10" s="58" customFormat="1" ht="19.899999999999999" customHeight="1" x14ac:dyDescent="0.25">
      <c r="A288" s="35">
        <v>2</v>
      </c>
      <c r="B288" s="55" t="s">
        <v>455</v>
      </c>
      <c r="C288" s="56"/>
      <c r="D288" s="38"/>
      <c r="E288" s="62"/>
      <c r="F288" s="38"/>
      <c r="G288" s="35"/>
      <c r="H288" s="35"/>
      <c r="I288" s="35"/>
      <c r="J288" s="48" t="s">
        <v>603</v>
      </c>
    </row>
    <row r="289" spans="1:10" ht="19.899999999999999" customHeight="1" x14ac:dyDescent="0.25">
      <c r="A289" s="36"/>
      <c r="B289" s="37" t="s">
        <v>326</v>
      </c>
      <c r="C289" s="38">
        <v>19.18</v>
      </c>
      <c r="D289" s="38">
        <v>63.93333333333333</v>
      </c>
      <c r="E289" s="39">
        <v>25468</v>
      </c>
      <c r="F289" s="38">
        <v>318.35000000000002</v>
      </c>
      <c r="G289" s="36"/>
      <c r="H289" s="36"/>
      <c r="I289" s="36"/>
      <c r="J289" s="48" t="s">
        <v>251</v>
      </c>
    </row>
    <row r="290" spans="1:10" ht="19.899999999999999" customHeight="1" x14ac:dyDescent="0.25">
      <c r="A290" s="35" t="s">
        <v>137</v>
      </c>
      <c r="B290" s="49" t="s">
        <v>421</v>
      </c>
      <c r="C290" s="50"/>
      <c r="D290" s="38"/>
      <c r="E290" s="52"/>
      <c r="F290" s="38"/>
      <c r="G290" s="36"/>
      <c r="H290" s="36"/>
      <c r="I290" s="36"/>
      <c r="J290" s="48" t="s">
        <v>603</v>
      </c>
    </row>
    <row r="291" spans="1:10" ht="19.899999999999999" customHeight="1" x14ac:dyDescent="0.25">
      <c r="A291" s="35">
        <v>1</v>
      </c>
      <c r="B291" s="49" t="s">
        <v>444</v>
      </c>
      <c r="C291" s="50"/>
      <c r="D291" s="38"/>
      <c r="E291" s="52"/>
      <c r="F291" s="38"/>
      <c r="G291" s="36"/>
      <c r="H291" s="36"/>
      <c r="I291" s="36"/>
      <c r="J291" s="48" t="s">
        <v>603</v>
      </c>
    </row>
    <row r="292" spans="1:10" ht="19.899999999999999" customHeight="1" x14ac:dyDescent="0.25">
      <c r="A292" s="36" t="s">
        <v>213</v>
      </c>
      <c r="B292" s="37" t="s">
        <v>378</v>
      </c>
      <c r="C292" s="38">
        <v>59.36</v>
      </c>
      <c r="D292" s="38">
        <v>197.86666666666665</v>
      </c>
      <c r="E292" s="39">
        <v>24158</v>
      </c>
      <c r="F292" s="38">
        <v>301.97500000000002</v>
      </c>
      <c r="G292" s="36"/>
      <c r="H292" s="36"/>
      <c r="I292" s="36"/>
      <c r="J292" s="48" t="s">
        <v>603</v>
      </c>
    </row>
    <row r="293" spans="1:10" ht="19.899999999999999" customHeight="1" x14ac:dyDescent="0.25">
      <c r="A293" s="36" t="s">
        <v>214</v>
      </c>
      <c r="B293" s="37" t="s">
        <v>373</v>
      </c>
      <c r="C293" s="59">
        <v>55.62</v>
      </c>
      <c r="D293" s="38">
        <v>185.39999999999998</v>
      </c>
      <c r="E293" s="39">
        <v>18103</v>
      </c>
      <c r="F293" s="38">
        <v>226.28750000000002</v>
      </c>
      <c r="G293" s="36"/>
      <c r="H293" s="42"/>
      <c r="I293" s="36"/>
      <c r="J293" s="48" t="s">
        <v>603</v>
      </c>
    </row>
    <row r="294" spans="1:10" ht="19.899999999999999" customHeight="1" x14ac:dyDescent="0.25">
      <c r="A294" s="36" t="s">
        <v>215</v>
      </c>
      <c r="B294" s="37" t="s">
        <v>376</v>
      </c>
      <c r="C294" s="38">
        <v>53.11</v>
      </c>
      <c r="D294" s="38">
        <v>177.03333333333333</v>
      </c>
      <c r="E294" s="39">
        <v>19232</v>
      </c>
      <c r="F294" s="38">
        <v>240.39999999999998</v>
      </c>
      <c r="G294" s="36"/>
      <c r="H294" s="36"/>
      <c r="I294" s="36"/>
      <c r="J294" s="48" t="s">
        <v>603</v>
      </c>
    </row>
    <row r="295" spans="1:10" ht="19.899999999999999" customHeight="1" x14ac:dyDescent="0.25">
      <c r="A295" s="36" t="s">
        <v>216</v>
      </c>
      <c r="B295" s="37" t="s">
        <v>371</v>
      </c>
      <c r="C295" s="38">
        <v>52.42</v>
      </c>
      <c r="D295" s="38">
        <v>174.73333333333335</v>
      </c>
      <c r="E295" s="39">
        <v>19175</v>
      </c>
      <c r="F295" s="38">
        <v>239.6875</v>
      </c>
      <c r="G295" s="36"/>
      <c r="H295" s="42"/>
      <c r="I295" s="36"/>
      <c r="J295" s="48" t="s">
        <v>603</v>
      </c>
    </row>
    <row r="296" spans="1:10" ht="19.899999999999999" customHeight="1" x14ac:dyDescent="0.25">
      <c r="A296" s="36" t="s">
        <v>217</v>
      </c>
      <c r="B296" s="37" t="s">
        <v>377</v>
      </c>
      <c r="C296" s="59">
        <v>47.27</v>
      </c>
      <c r="D296" s="38">
        <v>157.56666666666666</v>
      </c>
      <c r="E296" s="39">
        <v>20585</v>
      </c>
      <c r="F296" s="38">
        <v>257.3125</v>
      </c>
      <c r="G296" s="36"/>
      <c r="H296" s="36"/>
      <c r="I296" s="36"/>
      <c r="J296" s="48" t="s">
        <v>603</v>
      </c>
    </row>
    <row r="297" spans="1:10" ht="19.899999999999999" customHeight="1" x14ac:dyDescent="0.25">
      <c r="A297" s="36" t="s">
        <v>218</v>
      </c>
      <c r="B297" s="37" t="s">
        <v>369</v>
      </c>
      <c r="C297" s="38">
        <v>45.78</v>
      </c>
      <c r="D297" s="38">
        <v>152.6</v>
      </c>
      <c r="E297" s="39">
        <v>19074</v>
      </c>
      <c r="F297" s="38">
        <v>238.42500000000001</v>
      </c>
      <c r="G297" s="36"/>
      <c r="H297" s="36"/>
      <c r="I297" s="36"/>
      <c r="J297" s="48" t="s">
        <v>603</v>
      </c>
    </row>
    <row r="298" spans="1:10" ht="19.899999999999999" customHeight="1" x14ac:dyDescent="0.25">
      <c r="A298" s="36" t="s">
        <v>219</v>
      </c>
      <c r="B298" s="37" t="s">
        <v>374</v>
      </c>
      <c r="C298" s="38">
        <v>42.74</v>
      </c>
      <c r="D298" s="38">
        <v>142.46666666666667</v>
      </c>
      <c r="E298" s="39">
        <v>10988</v>
      </c>
      <c r="F298" s="38">
        <v>137.35</v>
      </c>
      <c r="G298" s="36"/>
      <c r="H298" s="42"/>
      <c r="I298" s="36"/>
      <c r="J298" s="48" t="s">
        <v>603</v>
      </c>
    </row>
    <row r="299" spans="1:10" ht="19.899999999999999" customHeight="1" x14ac:dyDescent="0.25">
      <c r="A299" s="36" t="s">
        <v>220</v>
      </c>
      <c r="B299" s="37" t="s">
        <v>370</v>
      </c>
      <c r="C299" s="59">
        <v>28.61</v>
      </c>
      <c r="D299" s="38">
        <v>95.36666666666666</v>
      </c>
      <c r="E299" s="39">
        <v>14284</v>
      </c>
      <c r="F299" s="38">
        <v>178.55</v>
      </c>
      <c r="G299" s="36"/>
      <c r="H299" s="36"/>
      <c r="I299" s="36"/>
      <c r="J299" s="48" t="s">
        <v>251</v>
      </c>
    </row>
    <row r="300" spans="1:10" s="58" customFormat="1" ht="19.899999999999999" customHeight="1" x14ac:dyDescent="0.25">
      <c r="A300" s="35">
        <v>2</v>
      </c>
      <c r="B300" s="55" t="s">
        <v>455</v>
      </c>
      <c r="C300" s="63"/>
      <c r="D300" s="38"/>
      <c r="E300" s="62"/>
      <c r="F300" s="38"/>
      <c r="G300" s="35"/>
      <c r="H300" s="35"/>
      <c r="I300" s="35"/>
      <c r="J300" s="48" t="s">
        <v>603</v>
      </c>
    </row>
    <row r="301" spans="1:10" ht="19.899999999999999" customHeight="1" x14ac:dyDescent="0.25">
      <c r="A301" s="36"/>
      <c r="B301" s="37" t="s">
        <v>375</v>
      </c>
      <c r="C301" s="38">
        <v>15.38</v>
      </c>
      <c r="D301" s="38">
        <v>51.266666666666673</v>
      </c>
      <c r="E301" s="39">
        <v>15096</v>
      </c>
      <c r="F301" s="38">
        <v>188.7</v>
      </c>
      <c r="G301" s="36"/>
      <c r="H301" s="42"/>
      <c r="I301" s="36"/>
      <c r="J301" s="48" t="s">
        <v>251</v>
      </c>
    </row>
    <row r="302" spans="1:10" ht="19.899999999999999" customHeight="1" x14ac:dyDescent="0.25">
      <c r="A302" s="35" t="s">
        <v>183</v>
      </c>
      <c r="B302" s="49" t="s">
        <v>422</v>
      </c>
      <c r="C302" s="50"/>
      <c r="D302" s="38"/>
      <c r="E302" s="52"/>
      <c r="F302" s="38"/>
      <c r="G302" s="36"/>
      <c r="H302" s="36"/>
      <c r="I302" s="36"/>
      <c r="J302" s="48" t="s">
        <v>603</v>
      </c>
    </row>
    <row r="303" spans="1:10" ht="19.899999999999999" customHeight="1" x14ac:dyDescent="0.25">
      <c r="A303" s="35">
        <v>1</v>
      </c>
      <c r="B303" s="49" t="s">
        <v>444</v>
      </c>
      <c r="C303" s="50"/>
      <c r="D303" s="38"/>
      <c r="E303" s="52"/>
      <c r="F303" s="38"/>
      <c r="G303" s="36"/>
      <c r="H303" s="36"/>
      <c r="I303" s="36"/>
      <c r="J303" s="48" t="s">
        <v>603</v>
      </c>
    </row>
    <row r="304" spans="1:10" ht="19.899999999999999" customHeight="1" x14ac:dyDescent="0.25">
      <c r="A304" s="36" t="s">
        <v>213</v>
      </c>
      <c r="B304" s="37" t="s">
        <v>383</v>
      </c>
      <c r="C304" s="38">
        <v>98.36</v>
      </c>
      <c r="D304" s="38">
        <v>327.86666666666667</v>
      </c>
      <c r="E304" s="39">
        <v>29456</v>
      </c>
      <c r="F304" s="38">
        <v>368.2</v>
      </c>
      <c r="G304" s="36"/>
      <c r="H304" s="42"/>
      <c r="I304" s="36"/>
      <c r="J304" s="48" t="s">
        <v>603</v>
      </c>
    </row>
    <row r="305" spans="1:10" ht="19.899999999999999" customHeight="1" x14ac:dyDescent="0.25">
      <c r="A305" s="36" t="s">
        <v>214</v>
      </c>
      <c r="B305" s="37" t="s">
        <v>390</v>
      </c>
      <c r="C305" s="59">
        <v>74.39</v>
      </c>
      <c r="D305" s="38">
        <v>247.96666666666667</v>
      </c>
      <c r="E305" s="39">
        <v>12975</v>
      </c>
      <c r="F305" s="38">
        <v>162.1875</v>
      </c>
      <c r="G305" s="36"/>
      <c r="H305" s="36"/>
      <c r="I305" s="36"/>
      <c r="J305" s="48" t="s">
        <v>603</v>
      </c>
    </row>
    <row r="306" spans="1:10" ht="19.899999999999999" customHeight="1" x14ac:dyDescent="0.25">
      <c r="A306" s="36" t="s">
        <v>215</v>
      </c>
      <c r="B306" s="37" t="s">
        <v>381</v>
      </c>
      <c r="C306" s="38">
        <v>82.46</v>
      </c>
      <c r="D306" s="38">
        <v>274.86666666666662</v>
      </c>
      <c r="E306" s="39">
        <v>21134</v>
      </c>
      <c r="F306" s="38">
        <v>264.17500000000001</v>
      </c>
      <c r="G306" s="36"/>
      <c r="H306" s="36"/>
      <c r="I306" s="36"/>
      <c r="J306" s="48" t="s">
        <v>603</v>
      </c>
    </row>
    <row r="307" spans="1:10" ht="19.899999999999999" customHeight="1" x14ac:dyDescent="0.25">
      <c r="A307" s="36" t="s">
        <v>216</v>
      </c>
      <c r="B307" s="37" t="s">
        <v>386</v>
      </c>
      <c r="C307" s="38">
        <v>55.8</v>
      </c>
      <c r="D307" s="38">
        <v>186</v>
      </c>
      <c r="E307" s="39">
        <v>13852</v>
      </c>
      <c r="F307" s="38">
        <v>173.15</v>
      </c>
      <c r="G307" s="36"/>
      <c r="H307" s="36"/>
      <c r="I307" s="36"/>
      <c r="J307" s="48" t="s">
        <v>603</v>
      </c>
    </row>
    <row r="308" spans="1:10" ht="19.899999999999999" customHeight="1" x14ac:dyDescent="0.25">
      <c r="A308" s="36" t="s">
        <v>217</v>
      </c>
      <c r="B308" s="37" t="s">
        <v>391</v>
      </c>
      <c r="C308" s="59">
        <v>48.39</v>
      </c>
      <c r="D308" s="38">
        <v>161.30000000000001</v>
      </c>
      <c r="E308" s="39">
        <v>13832</v>
      </c>
      <c r="F308" s="38">
        <v>172.9</v>
      </c>
      <c r="G308" s="36"/>
      <c r="H308" s="36"/>
      <c r="I308" s="36"/>
      <c r="J308" s="48" t="s">
        <v>603</v>
      </c>
    </row>
    <row r="309" spans="1:10" ht="19.899999999999999" customHeight="1" x14ac:dyDescent="0.25">
      <c r="A309" s="36" t="s">
        <v>218</v>
      </c>
      <c r="B309" s="37" t="s">
        <v>387</v>
      </c>
      <c r="C309" s="38">
        <v>53.52</v>
      </c>
      <c r="D309" s="38">
        <v>178.4</v>
      </c>
      <c r="E309" s="39">
        <v>15826</v>
      </c>
      <c r="F309" s="38">
        <v>197.82500000000002</v>
      </c>
      <c r="G309" s="35"/>
      <c r="H309" s="35"/>
      <c r="I309" s="35"/>
      <c r="J309" s="48" t="s">
        <v>603</v>
      </c>
    </row>
    <row r="310" spans="1:10" ht="19.899999999999999" customHeight="1" x14ac:dyDescent="0.25">
      <c r="A310" s="36" t="s">
        <v>219</v>
      </c>
      <c r="B310" s="37" t="s">
        <v>384</v>
      </c>
      <c r="C310" s="38">
        <v>41.39</v>
      </c>
      <c r="D310" s="38">
        <v>137.96666666666667</v>
      </c>
      <c r="E310" s="39">
        <v>14940</v>
      </c>
      <c r="F310" s="38">
        <v>186.75</v>
      </c>
      <c r="G310" s="36"/>
      <c r="H310" s="36"/>
      <c r="I310" s="36"/>
      <c r="J310" s="48" t="s">
        <v>603</v>
      </c>
    </row>
    <row r="311" spans="1:10" ht="19.899999999999999" customHeight="1" x14ac:dyDescent="0.25">
      <c r="A311" s="36" t="s">
        <v>220</v>
      </c>
      <c r="B311" s="37" t="s">
        <v>385</v>
      </c>
      <c r="C311" s="59">
        <v>36.159999999999997</v>
      </c>
      <c r="D311" s="38">
        <v>120.53333333333332</v>
      </c>
      <c r="E311" s="39">
        <v>10656</v>
      </c>
      <c r="F311" s="38">
        <v>133.20000000000002</v>
      </c>
      <c r="G311" s="36"/>
      <c r="H311" s="36"/>
      <c r="I311" s="36"/>
      <c r="J311" s="48" t="s">
        <v>603</v>
      </c>
    </row>
    <row r="312" spans="1:10" ht="19.899999999999999" customHeight="1" x14ac:dyDescent="0.25">
      <c r="A312" s="36" t="s">
        <v>221</v>
      </c>
      <c r="B312" s="37" t="s">
        <v>392</v>
      </c>
      <c r="C312" s="38">
        <v>45.46</v>
      </c>
      <c r="D312" s="38">
        <v>151.53333333333333</v>
      </c>
      <c r="E312" s="39">
        <v>11625</v>
      </c>
      <c r="F312" s="38">
        <v>145.3125</v>
      </c>
      <c r="G312" s="36"/>
      <c r="H312" s="36"/>
      <c r="I312" s="36"/>
      <c r="J312" s="48" t="s">
        <v>603</v>
      </c>
    </row>
    <row r="313" spans="1:10" ht="19.899999999999999" customHeight="1" x14ac:dyDescent="0.25">
      <c r="A313" s="36" t="s">
        <v>456</v>
      </c>
      <c r="B313" s="37" t="s">
        <v>393</v>
      </c>
      <c r="C313" s="59">
        <v>42.45</v>
      </c>
      <c r="D313" s="38">
        <v>141.5</v>
      </c>
      <c r="E313" s="39">
        <v>7916</v>
      </c>
      <c r="F313" s="38">
        <v>98.95</v>
      </c>
      <c r="G313" s="36"/>
      <c r="H313" s="36"/>
      <c r="I313" s="36"/>
      <c r="J313" s="48" t="s">
        <v>251</v>
      </c>
    </row>
    <row r="314" spans="1:10" s="58" customFormat="1" ht="19.899999999999999" customHeight="1" x14ac:dyDescent="0.25">
      <c r="A314" s="35">
        <v>2</v>
      </c>
      <c r="B314" s="55" t="s">
        <v>455</v>
      </c>
      <c r="C314" s="63"/>
      <c r="D314" s="38"/>
      <c r="E314" s="62"/>
      <c r="F314" s="38"/>
      <c r="G314" s="35"/>
      <c r="H314" s="35"/>
      <c r="I314" s="35"/>
      <c r="J314" s="48" t="s">
        <v>603</v>
      </c>
    </row>
    <row r="315" spans="1:10" ht="19.899999999999999" customHeight="1" x14ac:dyDescent="0.25">
      <c r="A315" s="36"/>
      <c r="B315" s="37" t="s">
        <v>389</v>
      </c>
      <c r="C315" s="59">
        <v>12.1</v>
      </c>
      <c r="D315" s="38">
        <v>40.333333333333329</v>
      </c>
      <c r="E315" s="39">
        <v>8769</v>
      </c>
      <c r="F315" s="38">
        <v>109.6125</v>
      </c>
      <c r="G315" s="36"/>
      <c r="H315" s="36"/>
      <c r="I315" s="36"/>
      <c r="J315" s="48" t="s">
        <v>251</v>
      </c>
    </row>
    <row r="316" spans="1:10" ht="19.899999999999999" customHeight="1" x14ac:dyDescent="0.25">
      <c r="A316" s="35" t="s">
        <v>251</v>
      </c>
      <c r="B316" s="49" t="s">
        <v>423</v>
      </c>
      <c r="C316" s="50"/>
      <c r="D316" s="38"/>
      <c r="E316" s="52"/>
      <c r="F316" s="38"/>
      <c r="G316" s="36"/>
      <c r="H316" s="36"/>
      <c r="I316" s="36"/>
      <c r="J316" s="48" t="s">
        <v>603</v>
      </c>
    </row>
    <row r="317" spans="1:10" ht="19.899999999999999" customHeight="1" x14ac:dyDescent="0.25">
      <c r="A317" s="35">
        <v>1</v>
      </c>
      <c r="B317" s="49" t="s">
        <v>444</v>
      </c>
      <c r="C317" s="50"/>
      <c r="D317" s="38"/>
      <c r="E317" s="52"/>
      <c r="F317" s="38"/>
      <c r="G317" s="36"/>
      <c r="H317" s="36"/>
      <c r="I317" s="36"/>
      <c r="J317" s="48" t="s">
        <v>603</v>
      </c>
    </row>
    <row r="318" spans="1:10" ht="19.899999999999999" customHeight="1" x14ac:dyDescent="0.25">
      <c r="A318" s="36" t="s">
        <v>213</v>
      </c>
      <c r="B318" s="37" t="s">
        <v>289</v>
      </c>
      <c r="C318" s="38">
        <v>100.34</v>
      </c>
      <c r="D318" s="38">
        <v>334.4666666666667</v>
      </c>
      <c r="E318" s="39">
        <v>8683</v>
      </c>
      <c r="F318" s="38">
        <v>108.53749999999999</v>
      </c>
      <c r="G318" s="36"/>
      <c r="H318" s="36"/>
      <c r="I318" s="36" t="s">
        <v>251</v>
      </c>
      <c r="J318" s="48" t="s">
        <v>603</v>
      </c>
    </row>
    <row r="319" spans="1:10" ht="19.899999999999999" customHeight="1" x14ac:dyDescent="0.25">
      <c r="A319" s="36" t="s">
        <v>214</v>
      </c>
      <c r="B319" s="37" t="s">
        <v>290</v>
      </c>
      <c r="C319" s="59">
        <v>129.01</v>
      </c>
      <c r="D319" s="38">
        <v>430.03333333333325</v>
      </c>
      <c r="E319" s="39">
        <v>8843</v>
      </c>
      <c r="F319" s="38">
        <v>110.53749999999999</v>
      </c>
      <c r="G319" s="36"/>
      <c r="H319" s="36"/>
      <c r="I319" s="36" t="s">
        <v>251</v>
      </c>
      <c r="J319" s="48" t="s">
        <v>603</v>
      </c>
    </row>
    <row r="320" spans="1:10" ht="19.899999999999999" customHeight="1" x14ac:dyDescent="0.25">
      <c r="A320" s="36" t="s">
        <v>215</v>
      </c>
      <c r="B320" s="37" t="s">
        <v>288</v>
      </c>
      <c r="C320" s="38">
        <v>51.74</v>
      </c>
      <c r="D320" s="38">
        <v>172.46666666666667</v>
      </c>
      <c r="E320" s="39">
        <v>8158</v>
      </c>
      <c r="F320" s="38">
        <v>101.97499999999999</v>
      </c>
      <c r="G320" s="36"/>
      <c r="H320" s="36"/>
      <c r="I320" s="36" t="s">
        <v>251</v>
      </c>
      <c r="J320" s="48" t="s">
        <v>603</v>
      </c>
    </row>
    <row r="321" spans="1:10" ht="19.899999999999999" customHeight="1" x14ac:dyDescent="0.25">
      <c r="A321" s="36" t="s">
        <v>216</v>
      </c>
      <c r="B321" s="37" t="s">
        <v>294</v>
      </c>
      <c r="C321" s="38">
        <v>85.23</v>
      </c>
      <c r="D321" s="38">
        <v>284.10000000000002</v>
      </c>
      <c r="E321" s="39">
        <v>6285</v>
      </c>
      <c r="F321" s="38">
        <v>78.5625</v>
      </c>
      <c r="G321" s="36"/>
      <c r="H321" s="36"/>
      <c r="I321" s="36" t="s">
        <v>251</v>
      </c>
      <c r="J321" s="48" t="s">
        <v>251</v>
      </c>
    </row>
    <row r="322" spans="1:10" ht="19.899999999999999" customHeight="1" x14ac:dyDescent="0.25">
      <c r="A322" s="36" t="s">
        <v>217</v>
      </c>
      <c r="B322" s="37" t="s">
        <v>293</v>
      </c>
      <c r="C322" s="59">
        <v>47.16</v>
      </c>
      <c r="D322" s="38">
        <v>157.19999999999999</v>
      </c>
      <c r="E322" s="39">
        <v>5596</v>
      </c>
      <c r="F322" s="38">
        <v>69.95</v>
      </c>
      <c r="G322" s="36"/>
      <c r="H322" s="36"/>
      <c r="I322" s="36" t="s">
        <v>251</v>
      </c>
      <c r="J322" s="48" t="s">
        <v>251</v>
      </c>
    </row>
    <row r="323" spans="1:10" ht="19.899999999999999" customHeight="1" x14ac:dyDescent="0.25">
      <c r="A323" s="35" t="s">
        <v>361</v>
      </c>
      <c r="B323" s="49" t="s">
        <v>424</v>
      </c>
      <c r="C323" s="50"/>
      <c r="D323" s="38"/>
      <c r="E323" s="52"/>
      <c r="F323" s="38"/>
      <c r="G323" s="36"/>
      <c r="H323" s="36"/>
      <c r="I323" s="36"/>
      <c r="J323" s="48" t="s">
        <v>603</v>
      </c>
    </row>
    <row r="324" spans="1:10" ht="19.899999999999999" customHeight="1" x14ac:dyDescent="0.25">
      <c r="A324" s="35">
        <v>1</v>
      </c>
      <c r="B324" s="49" t="s">
        <v>444</v>
      </c>
      <c r="C324" s="50"/>
      <c r="D324" s="38"/>
      <c r="E324" s="52"/>
      <c r="F324" s="38"/>
      <c r="G324" s="36"/>
      <c r="H324" s="36"/>
      <c r="I324" s="36"/>
      <c r="J324" s="48" t="s">
        <v>603</v>
      </c>
    </row>
    <row r="325" spans="1:10" ht="19.899999999999999" customHeight="1" x14ac:dyDescent="0.25">
      <c r="A325" s="36" t="s">
        <v>213</v>
      </c>
      <c r="B325" s="37" t="s">
        <v>425</v>
      </c>
      <c r="C325" s="38">
        <v>51.54</v>
      </c>
      <c r="D325" s="38">
        <v>171.8</v>
      </c>
      <c r="E325" s="39">
        <v>21253</v>
      </c>
      <c r="F325" s="38">
        <v>265.66250000000002</v>
      </c>
      <c r="G325" s="36"/>
      <c r="H325" s="36"/>
      <c r="I325" s="36"/>
      <c r="J325" s="48" t="s">
        <v>603</v>
      </c>
    </row>
    <row r="326" spans="1:10" ht="19.899999999999999" customHeight="1" x14ac:dyDescent="0.25">
      <c r="A326" s="36" t="s">
        <v>214</v>
      </c>
      <c r="B326" s="37" t="s">
        <v>338</v>
      </c>
      <c r="C326" s="59">
        <v>29.08</v>
      </c>
      <c r="D326" s="38">
        <v>96.933333333333323</v>
      </c>
      <c r="E326" s="39">
        <v>10050</v>
      </c>
      <c r="F326" s="38">
        <v>125.62500000000001</v>
      </c>
      <c r="G326" s="36"/>
      <c r="H326" s="36"/>
      <c r="I326" s="36"/>
      <c r="J326" s="48" t="s">
        <v>251</v>
      </c>
    </row>
    <row r="327" spans="1:10" ht="19.899999999999999" customHeight="1" x14ac:dyDescent="0.25">
      <c r="A327" s="36" t="s">
        <v>215</v>
      </c>
      <c r="B327" s="37" t="s">
        <v>331</v>
      </c>
      <c r="C327" s="38">
        <v>44.45</v>
      </c>
      <c r="D327" s="38">
        <v>148.16666666666666</v>
      </c>
      <c r="E327" s="39">
        <v>17908</v>
      </c>
      <c r="F327" s="38">
        <v>223.85000000000002</v>
      </c>
      <c r="G327" s="35"/>
      <c r="H327" s="35"/>
      <c r="I327" s="35"/>
      <c r="J327" s="48" t="s">
        <v>603</v>
      </c>
    </row>
    <row r="328" spans="1:10" ht="19.899999999999999" customHeight="1" x14ac:dyDescent="0.25">
      <c r="A328" s="36" t="s">
        <v>216</v>
      </c>
      <c r="B328" s="37" t="s">
        <v>412</v>
      </c>
      <c r="C328" s="38">
        <v>43.2</v>
      </c>
      <c r="D328" s="38">
        <v>144.00000000000003</v>
      </c>
      <c r="E328" s="39">
        <v>17128</v>
      </c>
      <c r="F328" s="38">
        <v>214.1</v>
      </c>
      <c r="G328" s="36"/>
      <c r="H328" s="36"/>
      <c r="I328" s="36"/>
      <c r="J328" s="48" t="s">
        <v>603</v>
      </c>
    </row>
    <row r="329" spans="1:10" ht="19.899999999999999" customHeight="1" x14ac:dyDescent="0.25">
      <c r="A329" s="36" t="s">
        <v>217</v>
      </c>
      <c r="B329" s="37" t="s">
        <v>334</v>
      </c>
      <c r="C329" s="59">
        <v>40.17</v>
      </c>
      <c r="D329" s="38">
        <v>133.9</v>
      </c>
      <c r="E329" s="39">
        <v>14599</v>
      </c>
      <c r="F329" s="38">
        <v>182.48750000000001</v>
      </c>
      <c r="G329" s="36"/>
      <c r="H329" s="36"/>
      <c r="I329" s="36"/>
      <c r="J329" s="48" t="s">
        <v>603</v>
      </c>
    </row>
    <row r="330" spans="1:10" ht="19.899999999999999" customHeight="1" x14ac:dyDescent="0.25">
      <c r="A330" s="36" t="s">
        <v>218</v>
      </c>
      <c r="B330" s="37" t="s">
        <v>333</v>
      </c>
      <c r="C330" s="38">
        <v>34.96</v>
      </c>
      <c r="D330" s="38">
        <v>116.53333333333333</v>
      </c>
      <c r="E330" s="39">
        <v>8658</v>
      </c>
      <c r="F330" s="38">
        <v>108.22499999999999</v>
      </c>
      <c r="G330" s="36"/>
      <c r="H330" s="36"/>
      <c r="I330" s="36"/>
      <c r="J330" s="48" t="s">
        <v>603</v>
      </c>
    </row>
    <row r="331" spans="1:10" ht="19.899999999999999" customHeight="1" x14ac:dyDescent="0.25">
      <c r="A331" s="36" t="s">
        <v>219</v>
      </c>
      <c r="B331" s="37" t="s">
        <v>335</v>
      </c>
      <c r="C331" s="38">
        <v>34.01</v>
      </c>
      <c r="D331" s="38">
        <v>113.36666666666666</v>
      </c>
      <c r="E331" s="39">
        <v>11393</v>
      </c>
      <c r="F331" s="38">
        <v>142.41250000000002</v>
      </c>
      <c r="G331" s="36"/>
      <c r="H331" s="36"/>
      <c r="I331" s="36"/>
      <c r="J331" s="48" t="s">
        <v>603</v>
      </c>
    </row>
    <row r="332" spans="1:10" ht="19.899999999999999" customHeight="1" x14ac:dyDescent="0.25">
      <c r="A332" s="36" t="s">
        <v>220</v>
      </c>
      <c r="B332" s="37" t="s">
        <v>223</v>
      </c>
      <c r="C332" s="59">
        <v>31.88</v>
      </c>
      <c r="D332" s="38">
        <v>106.26666666666667</v>
      </c>
      <c r="E332" s="39">
        <v>13833</v>
      </c>
      <c r="F332" s="38">
        <v>172.91249999999999</v>
      </c>
      <c r="G332" s="36"/>
      <c r="H332" s="36"/>
      <c r="I332" s="36"/>
      <c r="J332" s="48" t="s">
        <v>603</v>
      </c>
    </row>
    <row r="333" spans="1:10" ht="19.899999999999999" customHeight="1" x14ac:dyDescent="0.25">
      <c r="A333" s="36" t="s">
        <v>221</v>
      </c>
      <c r="B333" s="37" t="s">
        <v>340</v>
      </c>
      <c r="C333" s="38">
        <v>46.66</v>
      </c>
      <c r="D333" s="38">
        <v>155.53333333333333</v>
      </c>
      <c r="E333" s="39">
        <v>21951</v>
      </c>
      <c r="F333" s="38">
        <v>274.38749999999999</v>
      </c>
      <c r="G333" s="36"/>
      <c r="H333" s="36"/>
      <c r="I333" s="36"/>
      <c r="J333" s="48" t="s">
        <v>603</v>
      </c>
    </row>
    <row r="334" spans="1:10" ht="19.899999999999999" customHeight="1" x14ac:dyDescent="0.25">
      <c r="A334" s="36" t="s">
        <v>456</v>
      </c>
      <c r="B334" s="37" t="s">
        <v>332</v>
      </c>
      <c r="C334" s="38">
        <v>34.99</v>
      </c>
      <c r="D334" s="38">
        <v>116.63333333333334</v>
      </c>
      <c r="E334" s="39">
        <v>9051</v>
      </c>
      <c r="F334" s="38">
        <v>113.1375</v>
      </c>
      <c r="G334" s="36"/>
      <c r="H334" s="36"/>
      <c r="I334" s="36"/>
      <c r="J334" s="48" t="s">
        <v>603</v>
      </c>
    </row>
    <row r="335" spans="1:10" s="58" customFormat="1" ht="19.899999999999999" customHeight="1" x14ac:dyDescent="0.25">
      <c r="A335" s="35">
        <v>2</v>
      </c>
      <c r="B335" s="55" t="s">
        <v>455</v>
      </c>
      <c r="C335" s="56"/>
      <c r="D335" s="38"/>
      <c r="E335" s="62"/>
      <c r="F335" s="38"/>
      <c r="G335" s="35"/>
      <c r="H335" s="35"/>
      <c r="I335" s="35"/>
      <c r="J335" s="48" t="s">
        <v>603</v>
      </c>
    </row>
    <row r="336" spans="1:10" ht="19.899999999999999" customHeight="1" x14ac:dyDescent="0.25">
      <c r="A336" s="36"/>
      <c r="B336" s="37" t="s">
        <v>336</v>
      </c>
      <c r="C336" s="59">
        <v>31.98</v>
      </c>
      <c r="D336" s="38">
        <v>106.60000000000001</v>
      </c>
      <c r="E336" s="39">
        <v>24035</v>
      </c>
      <c r="F336" s="38">
        <v>300.4375</v>
      </c>
      <c r="G336" s="36"/>
      <c r="H336" s="36"/>
      <c r="I336" s="36"/>
      <c r="J336" s="48" t="s">
        <v>603</v>
      </c>
    </row>
    <row r="337" spans="1:10" ht="19.899999999999999" customHeight="1" x14ac:dyDescent="0.25">
      <c r="A337" s="35" t="s">
        <v>368</v>
      </c>
      <c r="B337" s="49" t="s">
        <v>426</v>
      </c>
      <c r="C337" s="50"/>
      <c r="D337" s="38"/>
      <c r="E337" s="52"/>
      <c r="F337" s="38"/>
      <c r="G337" s="36"/>
      <c r="H337" s="36"/>
      <c r="I337" s="36"/>
      <c r="J337" s="48" t="s">
        <v>603</v>
      </c>
    </row>
    <row r="338" spans="1:10" ht="19.899999999999999" customHeight="1" x14ac:dyDescent="0.25">
      <c r="A338" s="35">
        <v>1</v>
      </c>
      <c r="B338" s="49" t="s">
        <v>444</v>
      </c>
      <c r="C338" s="50"/>
      <c r="D338" s="38"/>
      <c r="E338" s="52"/>
      <c r="F338" s="38"/>
      <c r="G338" s="36"/>
      <c r="H338" s="36"/>
      <c r="I338" s="36"/>
      <c r="J338" s="48" t="s">
        <v>603</v>
      </c>
    </row>
    <row r="339" spans="1:10" ht="19.899999999999999" customHeight="1" x14ac:dyDescent="0.25">
      <c r="A339" s="36" t="s">
        <v>213</v>
      </c>
      <c r="B339" s="37" t="s">
        <v>320</v>
      </c>
      <c r="C339" s="38">
        <v>56.69</v>
      </c>
      <c r="D339" s="38">
        <v>188.96666666666667</v>
      </c>
      <c r="E339" s="39">
        <v>17051</v>
      </c>
      <c r="F339" s="38">
        <v>213.13749999999999</v>
      </c>
      <c r="G339" s="36"/>
      <c r="H339" s="36"/>
      <c r="I339" s="36"/>
      <c r="J339" s="48" t="s">
        <v>603</v>
      </c>
    </row>
    <row r="340" spans="1:10" ht="19.899999999999999" customHeight="1" x14ac:dyDescent="0.25">
      <c r="A340" s="36" t="s">
        <v>214</v>
      </c>
      <c r="B340" s="37" t="s">
        <v>351</v>
      </c>
      <c r="C340" s="59">
        <v>44.23</v>
      </c>
      <c r="D340" s="38">
        <v>147.43333333333334</v>
      </c>
      <c r="E340" s="39">
        <v>21417</v>
      </c>
      <c r="F340" s="38">
        <v>267.71250000000003</v>
      </c>
      <c r="G340" s="36"/>
      <c r="H340" s="36"/>
      <c r="I340" s="36"/>
      <c r="J340" s="48" t="s">
        <v>603</v>
      </c>
    </row>
    <row r="341" spans="1:10" ht="19.899999999999999" customHeight="1" x14ac:dyDescent="0.25">
      <c r="A341" s="36" t="s">
        <v>215</v>
      </c>
      <c r="B341" s="37" t="s">
        <v>358</v>
      </c>
      <c r="C341" s="38">
        <v>43.92</v>
      </c>
      <c r="D341" s="38">
        <v>146.4</v>
      </c>
      <c r="E341" s="39">
        <v>18055</v>
      </c>
      <c r="F341" s="38">
        <v>225.6875</v>
      </c>
      <c r="G341" s="36"/>
      <c r="H341" s="36"/>
      <c r="I341" s="36"/>
      <c r="J341" s="48" t="s">
        <v>603</v>
      </c>
    </row>
    <row r="342" spans="1:10" ht="19.899999999999999" customHeight="1" x14ac:dyDescent="0.25">
      <c r="A342" s="36" t="s">
        <v>216</v>
      </c>
      <c r="B342" s="37" t="s">
        <v>356</v>
      </c>
      <c r="C342" s="38">
        <v>41.38</v>
      </c>
      <c r="D342" s="38">
        <v>137.93333333333337</v>
      </c>
      <c r="E342" s="39">
        <v>13058</v>
      </c>
      <c r="F342" s="38">
        <v>163.22499999999999</v>
      </c>
      <c r="G342" s="36"/>
      <c r="H342" s="36"/>
      <c r="I342" s="36"/>
      <c r="J342" s="48" t="s">
        <v>603</v>
      </c>
    </row>
    <row r="343" spans="1:10" ht="19.899999999999999" customHeight="1" x14ac:dyDescent="0.25">
      <c r="A343" s="36" t="s">
        <v>217</v>
      </c>
      <c r="B343" s="37" t="s">
        <v>352</v>
      </c>
      <c r="C343" s="59">
        <v>39.85</v>
      </c>
      <c r="D343" s="38">
        <v>132.83333333333334</v>
      </c>
      <c r="E343" s="39">
        <v>10624</v>
      </c>
      <c r="F343" s="38">
        <v>132.80000000000001</v>
      </c>
      <c r="G343" s="36"/>
      <c r="H343" s="36"/>
      <c r="I343" s="36"/>
      <c r="J343" s="48" t="s">
        <v>603</v>
      </c>
    </row>
    <row r="344" spans="1:10" ht="19.899999999999999" customHeight="1" x14ac:dyDescent="0.25">
      <c r="A344" s="36" t="s">
        <v>218</v>
      </c>
      <c r="B344" s="37" t="s">
        <v>354</v>
      </c>
      <c r="C344" s="38">
        <v>46</v>
      </c>
      <c r="D344" s="38">
        <v>153.33333333333334</v>
      </c>
      <c r="E344" s="39">
        <v>19098</v>
      </c>
      <c r="F344" s="38">
        <v>238.72499999999999</v>
      </c>
      <c r="G344" s="36"/>
      <c r="H344" s="35"/>
      <c r="I344" s="35"/>
      <c r="J344" s="48" t="s">
        <v>603</v>
      </c>
    </row>
    <row r="345" spans="1:10" ht="19.899999999999999" customHeight="1" x14ac:dyDescent="0.25">
      <c r="A345" s="36" t="s">
        <v>219</v>
      </c>
      <c r="B345" s="37" t="s">
        <v>350</v>
      </c>
      <c r="C345" s="38">
        <v>36.979999999999997</v>
      </c>
      <c r="D345" s="38">
        <v>123.26666666666665</v>
      </c>
      <c r="E345" s="39">
        <v>11314</v>
      </c>
      <c r="F345" s="38">
        <v>141.42500000000001</v>
      </c>
      <c r="G345" s="36"/>
      <c r="H345" s="35"/>
      <c r="I345" s="35"/>
      <c r="J345" s="48" t="s">
        <v>603</v>
      </c>
    </row>
    <row r="346" spans="1:10" ht="19.899999999999999" customHeight="1" x14ac:dyDescent="0.25">
      <c r="A346" s="36" t="s">
        <v>220</v>
      </c>
      <c r="B346" s="37" t="s">
        <v>360</v>
      </c>
      <c r="C346" s="59">
        <v>34.06</v>
      </c>
      <c r="D346" s="38">
        <v>113.53333333333333</v>
      </c>
      <c r="E346" s="39">
        <v>15639</v>
      </c>
      <c r="F346" s="38">
        <v>195.48749999999998</v>
      </c>
      <c r="G346" s="36"/>
      <c r="H346" s="35"/>
      <c r="I346" s="35"/>
      <c r="J346" s="48" t="s">
        <v>603</v>
      </c>
    </row>
    <row r="347" spans="1:10" ht="19.899999999999999" customHeight="1" x14ac:dyDescent="0.25">
      <c r="A347" s="36" t="s">
        <v>221</v>
      </c>
      <c r="B347" s="37" t="s">
        <v>344</v>
      </c>
      <c r="C347" s="38">
        <v>21.88</v>
      </c>
      <c r="D347" s="38">
        <v>72.933333333333323</v>
      </c>
      <c r="E347" s="39">
        <v>8907</v>
      </c>
      <c r="F347" s="38">
        <v>111.33750000000001</v>
      </c>
      <c r="G347" s="36"/>
      <c r="H347" s="35"/>
      <c r="I347" s="35"/>
      <c r="J347" s="48" t="s">
        <v>251</v>
      </c>
    </row>
    <row r="348" spans="1:10" ht="19.899999999999999" customHeight="1" x14ac:dyDescent="0.25">
      <c r="A348" s="36" t="s">
        <v>456</v>
      </c>
      <c r="B348" s="37" t="s">
        <v>345</v>
      </c>
      <c r="C348" s="38">
        <v>21.07</v>
      </c>
      <c r="D348" s="38">
        <v>70.233333333333334</v>
      </c>
      <c r="E348" s="39">
        <v>13230</v>
      </c>
      <c r="F348" s="38">
        <v>165.375</v>
      </c>
      <c r="G348" s="36"/>
      <c r="H348" s="35"/>
      <c r="I348" s="35"/>
      <c r="J348" s="48" t="s">
        <v>251</v>
      </c>
    </row>
    <row r="349" spans="1:10" ht="19.899999999999999" customHeight="1" x14ac:dyDescent="0.25">
      <c r="A349" s="36" t="s">
        <v>457</v>
      </c>
      <c r="B349" s="37" t="s">
        <v>349</v>
      </c>
      <c r="C349" s="59">
        <v>27.46</v>
      </c>
      <c r="D349" s="38">
        <v>91.533333333333331</v>
      </c>
      <c r="E349" s="39">
        <v>11615</v>
      </c>
      <c r="F349" s="38">
        <v>145.1875</v>
      </c>
      <c r="G349" s="36"/>
      <c r="H349" s="35"/>
      <c r="I349" s="35"/>
      <c r="J349" s="48" t="s">
        <v>251</v>
      </c>
    </row>
    <row r="350" spans="1:10" ht="19.899999999999999" customHeight="1" x14ac:dyDescent="0.25">
      <c r="A350" s="36" t="s">
        <v>458</v>
      </c>
      <c r="B350" s="37" t="s">
        <v>357</v>
      </c>
      <c r="C350" s="38">
        <v>45.39</v>
      </c>
      <c r="D350" s="38">
        <v>151.30000000000001</v>
      </c>
      <c r="E350" s="39">
        <v>13204</v>
      </c>
      <c r="F350" s="38">
        <v>165.05</v>
      </c>
      <c r="G350" s="36"/>
      <c r="H350" s="35"/>
      <c r="I350" s="35"/>
      <c r="J350" s="48" t="s">
        <v>603</v>
      </c>
    </row>
    <row r="351" spans="1:10" ht="19.899999999999999" customHeight="1" x14ac:dyDescent="0.25">
      <c r="A351" s="36" t="s">
        <v>459</v>
      </c>
      <c r="B351" s="37" t="s">
        <v>355</v>
      </c>
      <c r="C351" s="59">
        <v>22.36</v>
      </c>
      <c r="D351" s="38">
        <v>74.533333333333331</v>
      </c>
      <c r="E351" s="39">
        <v>9924</v>
      </c>
      <c r="F351" s="38">
        <v>124.05</v>
      </c>
      <c r="G351" s="36"/>
      <c r="H351" s="35"/>
      <c r="I351" s="35"/>
      <c r="J351" s="48" t="s">
        <v>251</v>
      </c>
    </row>
    <row r="352" spans="1:10" ht="19.899999999999999" customHeight="1" x14ac:dyDescent="0.25">
      <c r="A352" s="36" t="s">
        <v>460</v>
      </c>
      <c r="B352" s="37" t="s">
        <v>346</v>
      </c>
      <c r="C352" s="38">
        <v>28.52</v>
      </c>
      <c r="D352" s="38">
        <v>95.066666666666663</v>
      </c>
      <c r="E352" s="39">
        <v>16030</v>
      </c>
      <c r="F352" s="38">
        <v>200.375</v>
      </c>
      <c r="G352" s="36"/>
      <c r="H352" s="35"/>
      <c r="I352" s="35"/>
      <c r="J352" s="48" t="s">
        <v>251</v>
      </c>
    </row>
    <row r="353" spans="1:10" ht="19.899999999999999" customHeight="1" x14ac:dyDescent="0.25">
      <c r="A353" s="36" t="s">
        <v>461</v>
      </c>
      <c r="B353" s="37" t="s">
        <v>359</v>
      </c>
      <c r="C353" s="38">
        <v>29.929569999999998</v>
      </c>
      <c r="D353" s="38">
        <v>99.765233333333327</v>
      </c>
      <c r="E353" s="39">
        <v>13645</v>
      </c>
      <c r="F353" s="38">
        <v>170.5625</v>
      </c>
      <c r="G353" s="36"/>
      <c r="H353" s="35"/>
      <c r="I353" s="35"/>
      <c r="J353" s="48" t="s">
        <v>251</v>
      </c>
    </row>
    <row r="354" spans="1:10" ht="19.899999999999999" customHeight="1" x14ac:dyDescent="0.25">
      <c r="A354" s="36" t="s">
        <v>462</v>
      </c>
      <c r="B354" s="37" t="s">
        <v>347</v>
      </c>
      <c r="C354" s="59">
        <v>24.75</v>
      </c>
      <c r="D354" s="38">
        <v>82.5</v>
      </c>
      <c r="E354" s="39">
        <v>11361</v>
      </c>
      <c r="F354" s="38">
        <v>142.01250000000002</v>
      </c>
      <c r="G354" s="36"/>
      <c r="H354" s="35"/>
      <c r="I354" s="35"/>
      <c r="J354" s="48" t="s">
        <v>251</v>
      </c>
    </row>
    <row r="355" spans="1:10" ht="19.899999999999999" customHeight="1" x14ac:dyDescent="0.25">
      <c r="A355" s="36" t="s">
        <v>463</v>
      </c>
      <c r="B355" s="37" t="s">
        <v>290</v>
      </c>
      <c r="C355" s="38">
        <v>23.25</v>
      </c>
      <c r="D355" s="38">
        <v>77.5</v>
      </c>
      <c r="E355" s="39">
        <v>8916</v>
      </c>
      <c r="F355" s="38">
        <v>111.45</v>
      </c>
      <c r="G355" s="36"/>
      <c r="H355" s="35"/>
      <c r="I355" s="35"/>
      <c r="J355" s="48" t="s">
        <v>251</v>
      </c>
    </row>
    <row r="356" spans="1:10" ht="19.899999999999999" customHeight="1" x14ac:dyDescent="0.25">
      <c r="A356" s="36" t="s">
        <v>464</v>
      </c>
      <c r="B356" s="37" t="s">
        <v>348</v>
      </c>
      <c r="C356" s="38">
        <v>28.89</v>
      </c>
      <c r="D356" s="38">
        <v>96.3</v>
      </c>
      <c r="E356" s="39">
        <v>11917</v>
      </c>
      <c r="F356" s="38">
        <v>148.96250000000001</v>
      </c>
      <c r="G356" s="36"/>
      <c r="H356" s="35"/>
      <c r="I356" s="35"/>
      <c r="J356" s="48" t="s">
        <v>251</v>
      </c>
    </row>
    <row r="357" spans="1:10" s="58" customFormat="1" ht="19.899999999999999" customHeight="1" x14ac:dyDescent="0.25">
      <c r="A357" s="35">
        <v>2</v>
      </c>
      <c r="B357" s="55" t="s">
        <v>455</v>
      </c>
      <c r="C357" s="56"/>
      <c r="D357" s="38"/>
      <c r="E357" s="62"/>
      <c r="F357" s="38"/>
      <c r="G357" s="35"/>
      <c r="H357" s="35"/>
      <c r="I357" s="35"/>
      <c r="J357" s="48" t="s">
        <v>603</v>
      </c>
    </row>
    <row r="358" spans="1:10" ht="19.899999999999999" customHeight="1" x14ac:dyDescent="0.25">
      <c r="A358" s="36"/>
      <c r="B358" s="37" t="s">
        <v>343</v>
      </c>
      <c r="C358" s="59">
        <v>22.73</v>
      </c>
      <c r="D358" s="38">
        <v>75.766666666666666</v>
      </c>
      <c r="E358" s="39">
        <v>22684</v>
      </c>
      <c r="F358" s="38">
        <v>283.55</v>
      </c>
      <c r="G358" s="36"/>
      <c r="H358" s="35"/>
      <c r="I358" s="35"/>
      <c r="J358" s="48" t="s">
        <v>251</v>
      </c>
    </row>
    <row r="359" spans="1:10" ht="19.899999999999999" customHeight="1" x14ac:dyDescent="0.25">
      <c r="A359" s="35" t="s">
        <v>380</v>
      </c>
      <c r="B359" s="49" t="s">
        <v>367</v>
      </c>
      <c r="C359" s="50"/>
      <c r="D359" s="38"/>
      <c r="E359" s="52"/>
      <c r="F359" s="38"/>
      <c r="G359" s="36"/>
      <c r="H359" s="35"/>
      <c r="I359" s="35"/>
      <c r="J359" s="48" t="s">
        <v>603</v>
      </c>
    </row>
    <row r="360" spans="1:10" ht="19.899999999999999" customHeight="1" x14ac:dyDescent="0.25">
      <c r="A360" s="35">
        <v>1</v>
      </c>
      <c r="B360" s="49" t="s">
        <v>444</v>
      </c>
      <c r="C360" s="50"/>
      <c r="D360" s="38"/>
      <c r="E360" s="52"/>
      <c r="F360" s="38"/>
      <c r="G360" s="36"/>
      <c r="H360" s="35"/>
      <c r="I360" s="35"/>
      <c r="J360" s="48" t="s">
        <v>603</v>
      </c>
    </row>
    <row r="361" spans="1:10" ht="19.899999999999999" customHeight="1" x14ac:dyDescent="0.25">
      <c r="A361" s="36" t="s">
        <v>213</v>
      </c>
      <c r="B361" s="37" t="s">
        <v>427</v>
      </c>
      <c r="C361" s="38">
        <v>54.64</v>
      </c>
      <c r="D361" s="38">
        <v>182.13333333333333</v>
      </c>
      <c r="E361" s="39">
        <v>21390</v>
      </c>
      <c r="F361" s="38">
        <v>267.375</v>
      </c>
      <c r="G361" s="36"/>
      <c r="H361" s="35"/>
      <c r="I361" s="35"/>
      <c r="J361" s="48" t="s">
        <v>603</v>
      </c>
    </row>
    <row r="362" spans="1:10" ht="19.899999999999999" customHeight="1" x14ac:dyDescent="0.25">
      <c r="A362" s="36" t="s">
        <v>214</v>
      </c>
      <c r="B362" s="37" t="s">
        <v>428</v>
      </c>
      <c r="C362" s="59">
        <v>51.19</v>
      </c>
      <c r="D362" s="38">
        <v>170.63333333333333</v>
      </c>
      <c r="E362" s="39">
        <v>20650</v>
      </c>
      <c r="F362" s="38">
        <v>258.125</v>
      </c>
      <c r="G362" s="35"/>
      <c r="H362" s="35"/>
      <c r="I362" s="35"/>
      <c r="J362" s="48" t="s">
        <v>603</v>
      </c>
    </row>
    <row r="363" spans="1:10" ht="19.899999999999999" customHeight="1" x14ac:dyDescent="0.25">
      <c r="A363" s="36" t="s">
        <v>215</v>
      </c>
      <c r="B363" s="37" t="s">
        <v>429</v>
      </c>
      <c r="C363" s="38">
        <v>48.17</v>
      </c>
      <c r="D363" s="38">
        <v>160.56666666666669</v>
      </c>
      <c r="E363" s="39">
        <v>19880</v>
      </c>
      <c r="F363" s="38">
        <v>248.5</v>
      </c>
      <c r="G363" s="36"/>
      <c r="H363" s="35"/>
      <c r="I363" s="35"/>
      <c r="J363" s="48" t="s">
        <v>603</v>
      </c>
    </row>
    <row r="364" spans="1:10" ht="19.899999999999999" customHeight="1" x14ac:dyDescent="0.25">
      <c r="A364" s="36" t="s">
        <v>216</v>
      </c>
      <c r="B364" s="37" t="s">
        <v>430</v>
      </c>
      <c r="C364" s="38">
        <v>47.77</v>
      </c>
      <c r="D364" s="38">
        <v>159.23333333333335</v>
      </c>
      <c r="E364" s="39">
        <v>17648</v>
      </c>
      <c r="F364" s="38">
        <v>220.6</v>
      </c>
      <c r="G364" s="36"/>
      <c r="H364" s="35"/>
      <c r="I364" s="35"/>
      <c r="J364" s="48" t="s">
        <v>603</v>
      </c>
    </row>
    <row r="365" spans="1:10" ht="19.899999999999999" customHeight="1" x14ac:dyDescent="0.25">
      <c r="A365" s="36" t="s">
        <v>217</v>
      </c>
      <c r="B365" s="37" t="s">
        <v>431</v>
      </c>
      <c r="C365" s="59">
        <v>44.5</v>
      </c>
      <c r="D365" s="38">
        <v>148.33333333333334</v>
      </c>
      <c r="E365" s="39">
        <v>11433</v>
      </c>
      <c r="F365" s="38">
        <v>142.91249999999999</v>
      </c>
      <c r="G365" s="36"/>
      <c r="H365" s="35"/>
      <c r="I365" s="35"/>
      <c r="J365" s="48" t="s">
        <v>603</v>
      </c>
    </row>
    <row r="366" spans="1:10" ht="19.899999999999999" customHeight="1" x14ac:dyDescent="0.25">
      <c r="A366" s="36" t="s">
        <v>218</v>
      </c>
      <c r="B366" s="37" t="s">
        <v>432</v>
      </c>
      <c r="C366" s="38">
        <v>43.88</v>
      </c>
      <c r="D366" s="38">
        <v>146.26666666666668</v>
      </c>
      <c r="E366" s="39">
        <v>16344</v>
      </c>
      <c r="F366" s="38">
        <v>204.3</v>
      </c>
      <c r="G366" s="36"/>
      <c r="H366" s="35"/>
      <c r="I366" s="35"/>
      <c r="J366" s="48" t="s">
        <v>603</v>
      </c>
    </row>
    <row r="367" spans="1:10" ht="19.899999999999999" customHeight="1" x14ac:dyDescent="0.25">
      <c r="A367" s="36" t="s">
        <v>219</v>
      </c>
      <c r="B367" s="37" t="s">
        <v>433</v>
      </c>
      <c r="C367" s="38">
        <v>37.950000000000003</v>
      </c>
      <c r="D367" s="38">
        <v>126.50000000000001</v>
      </c>
      <c r="E367" s="39">
        <v>14635</v>
      </c>
      <c r="F367" s="38">
        <v>182.9375</v>
      </c>
      <c r="G367" s="36"/>
      <c r="H367" s="35"/>
      <c r="I367" s="35"/>
      <c r="J367" s="48" t="s">
        <v>603</v>
      </c>
    </row>
    <row r="368" spans="1:10" ht="19.899999999999999" customHeight="1" x14ac:dyDescent="0.25">
      <c r="A368" s="36" t="s">
        <v>220</v>
      </c>
      <c r="B368" s="37" t="s">
        <v>434</v>
      </c>
      <c r="C368" s="59">
        <v>36.1</v>
      </c>
      <c r="D368" s="38">
        <v>120.33333333333334</v>
      </c>
      <c r="E368" s="39">
        <v>21481</v>
      </c>
      <c r="F368" s="38">
        <v>268.51250000000005</v>
      </c>
      <c r="G368" s="36"/>
      <c r="H368" s="35"/>
      <c r="I368" s="35"/>
      <c r="J368" s="48" t="s">
        <v>603</v>
      </c>
    </row>
    <row r="369" spans="1:10" ht="19.899999999999999" customHeight="1" x14ac:dyDescent="0.25">
      <c r="A369" s="36" t="s">
        <v>221</v>
      </c>
      <c r="B369" s="37" t="s">
        <v>435</v>
      </c>
      <c r="C369" s="38">
        <v>26.12</v>
      </c>
      <c r="D369" s="38">
        <v>87.066666666666663</v>
      </c>
      <c r="E369" s="39">
        <v>10864</v>
      </c>
      <c r="F369" s="38">
        <v>135.80000000000001</v>
      </c>
      <c r="G369" s="36"/>
      <c r="H369" s="35"/>
      <c r="I369" s="35"/>
      <c r="J369" s="48" t="s">
        <v>251</v>
      </c>
    </row>
    <row r="370" spans="1:10" ht="19.899999999999999" customHeight="1" x14ac:dyDescent="0.25">
      <c r="A370" s="36" t="s">
        <v>456</v>
      </c>
      <c r="B370" s="37" t="s">
        <v>436</v>
      </c>
      <c r="C370" s="38">
        <v>27.48</v>
      </c>
      <c r="D370" s="38">
        <v>91.600000000000009</v>
      </c>
      <c r="E370" s="39">
        <v>9082</v>
      </c>
      <c r="F370" s="38">
        <v>113.52500000000001</v>
      </c>
      <c r="G370" s="36"/>
      <c r="H370" s="35"/>
      <c r="I370" s="35"/>
      <c r="J370" s="48" t="s">
        <v>251</v>
      </c>
    </row>
    <row r="371" spans="1:10" s="58" customFormat="1" ht="19.899999999999999" customHeight="1" x14ac:dyDescent="0.25">
      <c r="A371" s="35">
        <v>2</v>
      </c>
      <c r="B371" s="55" t="s">
        <v>455</v>
      </c>
      <c r="C371" s="56"/>
      <c r="D371" s="38"/>
      <c r="E371" s="62"/>
      <c r="F371" s="38"/>
      <c r="G371" s="35"/>
      <c r="H371" s="35"/>
      <c r="I371" s="35"/>
      <c r="J371" s="48" t="s">
        <v>603</v>
      </c>
    </row>
    <row r="372" spans="1:10" ht="19.899999999999999" customHeight="1" x14ac:dyDescent="0.25">
      <c r="A372" s="36"/>
      <c r="B372" s="37" t="s">
        <v>365</v>
      </c>
      <c r="C372" s="59">
        <v>21.7</v>
      </c>
      <c r="D372" s="38">
        <v>72.333333333333329</v>
      </c>
      <c r="E372" s="39">
        <v>12350</v>
      </c>
      <c r="F372" s="38">
        <v>154.375</v>
      </c>
      <c r="G372" s="36"/>
      <c r="H372" s="35"/>
      <c r="I372" s="35"/>
      <c r="J372" s="48" t="s">
        <v>251</v>
      </c>
    </row>
    <row r="373" spans="1:10" ht="19.899999999999999" customHeight="1" x14ac:dyDescent="0.25">
      <c r="A373" s="35" t="s">
        <v>394</v>
      </c>
      <c r="B373" s="49" t="s">
        <v>437</v>
      </c>
      <c r="C373" s="50"/>
      <c r="D373" s="38"/>
      <c r="E373" s="52"/>
      <c r="F373" s="38"/>
      <c r="G373" s="36"/>
      <c r="H373" s="35"/>
      <c r="I373" s="35"/>
      <c r="J373" s="48" t="s">
        <v>603</v>
      </c>
    </row>
    <row r="374" spans="1:10" ht="19.899999999999999" customHeight="1" x14ac:dyDescent="0.25">
      <c r="A374" s="35">
        <v>1</v>
      </c>
      <c r="B374" s="49" t="s">
        <v>444</v>
      </c>
      <c r="C374" s="50"/>
      <c r="D374" s="38"/>
      <c r="E374" s="52"/>
      <c r="F374" s="38"/>
      <c r="G374" s="36"/>
      <c r="H374" s="35"/>
      <c r="I374" s="35"/>
      <c r="J374" s="48" t="s">
        <v>603</v>
      </c>
    </row>
    <row r="375" spans="1:10" ht="19.899999999999999" customHeight="1" x14ac:dyDescent="0.25">
      <c r="A375" s="36" t="s">
        <v>213</v>
      </c>
      <c r="B375" s="37" t="s">
        <v>409</v>
      </c>
      <c r="C375" s="59">
        <v>87.39</v>
      </c>
      <c r="D375" s="38">
        <v>291.29999999999995</v>
      </c>
      <c r="E375" s="39">
        <v>18805</v>
      </c>
      <c r="F375" s="38">
        <v>235.0625</v>
      </c>
      <c r="G375" s="36"/>
      <c r="H375" s="35"/>
      <c r="I375" s="36"/>
      <c r="J375" s="48" t="s">
        <v>603</v>
      </c>
    </row>
    <row r="376" spans="1:10" ht="19.899999999999999" customHeight="1" x14ac:dyDescent="0.25">
      <c r="A376" s="36" t="s">
        <v>214</v>
      </c>
      <c r="B376" s="37" t="s">
        <v>403</v>
      </c>
      <c r="C376" s="38">
        <v>84.12</v>
      </c>
      <c r="D376" s="38">
        <v>280.40000000000003</v>
      </c>
      <c r="E376" s="39">
        <v>21986</v>
      </c>
      <c r="F376" s="38">
        <v>274.82499999999999</v>
      </c>
      <c r="G376" s="36"/>
      <c r="H376" s="35"/>
      <c r="I376" s="36"/>
      <c r="J376" s="48" t="s">
        <v>603</v>
      </c>
    </row>
    <row r="377" spans="1:10" ht="19.899999999999999" customHeight="1" x14ac:dyDescent="0.25">
      <c r="A377" s="36" t="s">
        <v>215</v>
      </c>
      <c r="B377" s="37" t="s">
        <v>406</v>
      </c>
      <c r="C377" s="64">
        <v>51.6</v>
      </c>
      <c r="D377" s="38">
        <v>172</v>
      </c>
      <c r="E377" s="39">
        <v>16678</v>
      </c>
      <c r="F377" s="38">
        <v>208.47500000000002</v>
      </c>
      <c r="G377" s="36"/>
      <c r="H377" s="35"/>
      <c r="I377" s="35"/>
      <c r="J377" s="48" t="s">
        <v>603</v>
      </c>
    </row>
    <row r="378" spans="1:10" ht="19.899999999999999" customHeight="1" x14ac:dyDescent="0.25">
      <c r="A378" s="36" t="s">
        <v>216</v>
      </c>
      <c r="B378" s="37" t="s">
        <v>404</v>
      </c>
      <c r="C378" s="38">
        <v>45.65</v>
      </c>
      <c r="D378" s="38">
        <v>152.16666666666669</v>
      </c>
      <c r="E378" s="39">
        <v>13562</v>
      </c>
      <c r="F378" s="38">
        <v>169.52500000000001</v>
      </c>
      <c r="G378" s="36"/>
      <c r="H378" s="35"/>
      <c r="I378" s="36"/>
      <c r="J378" s="48" t="s">
        <v>603</v>
      </c>
    </row>
    <row r="379" spans="1:10" ht="19.899999999999999" customHeight="1" x14ac:dyDescent="0.25">
      <c r="A379" s="36" t="s">
        <v>217</v>
      </c>
      <c r="B379" s="37" t="s">
        <v>407</v>
      </c>
      <c r="C379" s="38">
        <v>43.86</v>
      </c>
      <c r="D379" s="38">
        <v>146.19999999999999</v>
      </c>
      <c r="E379" s="39">
        <v>13833</v>
      </c>
      <c r="F379" s="38">
        <v>172.91249999999999</v>
      </c>
      <c r="G379" s="36"/>
      <c r="H379" s="35"/>
      <c r="I379" s="35"/>
      <c r="J379" s="48" t="s">
        <v>603</v>
      </c>
    </row>
    <row r="380" spans="1:10" ht="19.899999999999999" customHeight="1" x14ac:dyDescent="0.25">
      <c r="A380" s="36" t="s">
        <v>218</v>
      </c>
      <c r="B380" s="37" t="s">
        <v>410</v>
      </c>
      <c r="C380" s="59">
        <v>30.17</v>
      </c>
      <c r="D380" s="38">
        <v>100.56666666666668</v>
      </c>
      <c r="E380" s="39">
        <v>7362</v>
      </c>
      <c r="F380" s="38">
        <v>92.025000000000006</v>
      </c>
      <c r="G380" s="36"/>
      <c r="H380" s="35"/>
      <c r="I380" s="35"/>
      <c r="J380" s="48" t="s">
        <v>251</v>
      </c>
    </row>
    <row r="381" spans="1:10" ht="19.899999999999999" customHeight="1" x14ac:dyDescent="0.25">
      <c r="A381" s="36" t="s">
        <v>219</v>
      </c>
      <c r="B381" s="37" t="s">
        <v>405</v>
      </c>
      <c r="C381" s="38">
        <v>29.92</v>
      </c>
      <c r="D381" s="38">
        <v>99.733333333333334</v>
      </c>
      <c r="E381" s="39">
        <v>8027</v>
      </c>
      <c r="F381" s="38">
        <v>100.33749999999999</v>
      </c>
      <c r="G381" s="36"/>
      <c r="H381" s="35"/>
      <c r="I381" s="35"/>
      <c r="J381" s="48" t="s">
        <v>251</v>
      </c>
    </row>
    <row r="382" spans="1:10" s="58" customFormat="1" ht="19.899999999999999" customHeight="1" x14ac:dyDescent="0.25">
      <c r="A382" s="35">
        <v>2</v>
      </c>
      <c r="B382" s="55" t="s">
        <v>455</v>
      </c>
      <c r="C382" s="56"/>
      <c r="D382" s="38"/>
      <c r="E382" s="62"/>
      <c r="F382" s="38"/>
      <c r="G382" s="35"/>
      <c r="H382" s="35"/>
      <c r="I382" s="35"/>
      <c r="J382" s="48" t="s">
        <v>603</v>
      </c>
    </row>
    <row r="383" spans="1:10" ht="19.899999999999999" customHeight="1" x14ac:dyDescent="0.25">
      <c r="A383" s="36"/>
      <c r="B383" s="37" t="s">
        <v>408</v>
      </c>
      <c r="C383" s="38">
        <v>21.74</v>
      </c>
      <c r="D383" s="38">
        <v>72.466666666666654</v>
      </c>
      <c r="E383" s="39">
        <v>17090</v>
      </c>
      <c r="F383" s="38">
        <v>213.625</v>
      </c>
      <c r="G383" s="36"/>
      <c r="H383" s="36"/>
      <c r="I383" s="36"/>
      <c r="J383" s="48" t="s">
        <v>251</v>
      </c>
    </row>
    <row r="384" spans="1:10" ht="19.899999999999999" customHeight="1" x14ac:dyDescent="0.25">
      <c r="A384" s="35" t="s">
        <v>402</v>
      </c>
      <c r="B384" s="49" t="s">
        <v>438</v>
      </c>
      <c r="C384" s="50"/>
      <c r="D384" s="38"/>
      <c r="E384" s="52"/>
      <c r="F384" s="38"/>
      <c r="G384" s="36"/>
      <c r="H384" s="36"/>
      <c r="I384" s="36"/>
      <c r="J384" s="48" t="s">
        <v>603</v>
      </c>
    </row>
    <row r="385" spans="1:10" ht="19.899999999999999" customHeight="1" x14ac:dyDescent="0.25">
      <c r="A385" s="35">
        <v>1</v>
      </c>
      <c r="B385" s="49" t="s">
        <v>444</v>
      </c>
      <c r="C385" s="50"/>
      <c r="D385" s="38"/>
      <c r="E385" s="52"/>
      <c r="F385" s="38"/>
      <c r="G385" s="36"/>
      <c r="H385" s="36"/>
      <c r="I385" s="36"/>
      <c r="J385" s="48" t="s">
        <v>603</v>
      </c>
    </row>
    <row r="386" spans="1:10" ht="19.899999999999999" customHeight="1" x14ac:dyDescent="0.25">
      <c r="A386" s="36">
        <v>1</v>
      </c>
      <c r="B386" s="37" t="s">
        <v>400</v>
      </c>
      <c r="C386" s="59">
        <v>152.71</v>
      </c>
      <c r="D386" s="38">
        <v>509.03333333333336</v>
      </c>
      <c r="E386" s="39">
        <v>29519</v>
      </c>
      <c r="F386" s="38">
        <v>368.98749999999995</v>
      </c>
      <c r="G386" s="36"/>
      <c r="H386" s="36"/>
      <c r="I386" s="36"/>
      <c r="J386" s="48" t="s">
        <v>603</v>
      </c>
    </row>
    <row r="387" spans="1:10" ht="19.899999999999999" customHeight="1" x14ac:dyDescent="0.25">
      <c r="A387" s="36">
        <v>2</v>
      </c>
      <c r="B387" s="37" t="s">
        <v>399</v>
      </c>
      <c r="C387" s="38">
        <v>133.76</v>
      </c>
      <c r="D387" s="38">
        <v>445.86666666666667</v>
      </c>
      <c r="E387" s="39">
        <v>16727</v>
      </c>
      <c r="F387" s="38">
        <v>209.08750000000001</v>
      </c>
      <c r="G387" s="36"/>
      <c r="H387" s="42"/>
      <c r="I387" s="36"/>
      <c r="J387" s="48" t="s">
        <v>603</v>
      </c>
    </row>
    <row r="388" spans="1:10" ht="19.899999999999999" customHeight="1" x14ac:dyDescent="0.25">
      <c r="A388" s="36">
        <v>3</v>
      </c>
      <c r="B388" s="37" t="s">
        <v>396</v>
      </c>
      <c r="C388" s="59">
        <v>44.96</v>
      </c>
      <c r="D388" s="38">
        <v>149.86666666666665</v>
      </c>
      <c r="E388" s="39">
        <v>15855</v>
      </c>
      <c r="F388" s="38">
        <v>198.1875</v>
      </c>
      <c r="G388" s="36"/>
      <c r="H388" s="36"/>
      <c r="I388" s="36"/>
      <c r="J388" s="48" t="s">
        <v>603</v>
      </c>
    </row>
    <row r="389" spans="1:10" ht="19.899999999999999" customHeight="1" x14ac:dyDescent="0.25">
      <c r="A389" s="36">
        <v>4</v>
      </c>
      <c r="B389" s="37" t="s">
        <v>397</v>
      </c>
      <c r="C389" s="38">
        <v>38.31</v>
      </c>
      <c r="D389" s="38">
        <v>127.70000000000002</v>
      </c>
      <c r="E389" s="39">
        <v>14680</v>
      </c>
      <c r="F389" s="38">
        <v>183.5</v>
      </c>
      <c r="G389" s="36"/>
      <c r="H389" s="36"/>
      <c r="I389" s="36"/>
      <c r="J389" s="48" t="s">
        <v>603</v>
      </c>
    </row>
    <row r="390" spans="1:10" ht="19.899999999999999" customHeight="1" x14ac:dyDescent="0.25">
      <c r="A390" s="36">
        <v>5</v>
      </c>
      <c r="B390" s="37" t="s">
        <v>395</v>
      </c>
      <c r="C390" s="38">
        <v>29.92</v>
      </c>
      <c r="D390" s="38">
        <v>99.733333333333334</v>
      </c>
      <c r="E390" s="39">
        <v>10031</v>
      </c>
      <c r="F390" s="38">
        <v>125.3875</v>
      </c>
      <c r="G390" s="36"/>
      <c r="H390" s="36"/>
      <c r="I390" s="36"/>
      <c r="J390" s="48" t="s">
        <v>251</v>
      </c>
    </row>
    <row r="391" spans="1:10" ht="19.899999999999999" customHeight="1" x14ac:dyDescent="0.25">
      <c r="A391" s="36">
        <v>6</v>
      </c>
      <c r="B391" s="37" t="s">
        <v>398</v>
      </c>
      <c r="C391" s="59">
        <v>33.04</v>
      </c>
      <c r="D391" s="38">
        <v>110.13333333333333</v>
      </c>
      <c r="E391" s="39">
        <v>11085</v>
      </c>
      <c r="F391" s="38">
        <v>138.5625</v>
      </c>
      <c r="G391" s="36"/>
      <c r="H391" s="36"/>
      <c r="I391" s="36"/>
      <c r="J391" s="48" t="s">
        <v>603</v>
      </c>
    </row>
    <row r="392" spans="1:10" ht="8.4499999999999993" customHeight="1" x14ac:dyDescent="0.25"/>
    <row r="393" spans="1:10" ht="102" customHeight="1" x14ac:dyDescent="0.25">
      <c r="A393" s="242"/>
      <c r="B393" s="242"/>
      <c r="C393" s="242"/>
      <c r="D393" s="242"/>
      <c r="E393" s="242"/>
      <c r="F393" s="242"/>
      <c r="G393" s="242"/>
      <c r="H393" s="242"/>
      <c r="I393" s="242"/>
      <c r="J393" s="242"/>
    </row>
    <row r="394" spans="1:10" ht="23.1" customHeight="1" x14ac:dyDescent="0.25">
      <c r="A394" s="65"/>
      <c r="B394" s="65"/>
      <c r="C394" s="65"/>
      <c r="D394" s="65"/>
      <c r="E394" s="65"/>
      <c r="F394" s="65"/>
      <c r="G394" s="65"/>
      <c r="H394" s="65"/>
      <c r="I394" s="65"/>
    </row>
    <row r="395" spans="1:10" ht="23.1" customHeight="1" x14ac:dyDescent="0.25">
      <c r="A395" s="65"/>
      <c r="B395" s="65"/>
      <c r="C395" s="65"/>
      <c r="D395" s="65"/>
      <c r="E395" s="65"/>
      <c r="F395" s="65"/>
      <c r="G395" s="65"/>
      <c r="H395" s="65"/>
      <c r="I395" s="65"/>
    </row>
  </sheetData>
  <autoFilter ref="A5:J8">
    <filterColumn colId="2" showButton="0"/>
    <filterColumn colId="4" showButton="0"/>
  </autoFilter>
  <mergeCells count="17">
    <mergeCell ref="A393:J393"/>
    <mergeCell ref="J5:J8"/>
    <mergeCell ref="B5:B8"/>
    <mergeCell ref="C5:D6"/>
    <mergeCell ref="E5:F6"/>
    <mergeCell ref="G5:G8"/>
    <mergeCell ref="H5:H8"/>
    <mergeCell ref="I5:I8"/>
    <mergeCell ref="C7:C8"/>
    <mergeCell ref="A1:J1"/>
    <mergeCell ref="D7:D8"/>
    <mergeCell ref="E7:E8"/>
    <mergeCell ref="F7:F8"/>
    <mergeCell ref="A2:I2"/>
    <mergeCell ref="A3:I3"/>
    <mergeCell ref="B4:I4"/>
    <mergeCell ref="A5:A8"/>
  </mergeCells>
  <phoneticPr fontId="15" type="noConversion"/>
  <printOptions horizontalCentered="1"/>
  <pageMargins left="0.31496062992125984" right="0.31496062992125984" top="0.9448818897637796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W30"/>
  <sheetViews>
    <sheetView topLeftCell="A13" workbookViewId="0">
      <selection activeCell="A26" sqref="A26:I26"/>
    </sheetView>
  </sheetViews>
  <sheetFormatPr defaultRowHeight="15" x14ac:dyDescent="0.25"/>
  <cols>
    <col min="1" max="1" width="6.5703125" customWidth="1"/>
    <col min="2" max="2" width="25.7109375" customWidth="1"/>
    <col min="3" max="3" width="11.28515625" customWidth="1"/>
    <col min="4" max="4" width="9.5703125" customWidth="1"/>
    <col min="5" max="5" width="11.28515625" customWidth="1"/>
    <col min="6" max="6" width="9" customWidth="1"/>
    <col min="7" max="7" width="12.85546875" customWidth="1"/>
    <col min="8" max="8" width="10.28515625" customWidth="1"/>
    <col min="9" max="9" width="11.140625" customWidth="1"/>
  </cols>
  <sheetData>
    <row r="1" spans="1:231" ht="16.5" x14ac:dyDescent="0.25">
      <c r="A1" s="253" t="s">
        <v>577</v>
      </c>
      <c r="B1" s="253"/>
      <c r="C1" s="253"/>
      <c r="D1" s="253"/>
      <c r="E1" s="253"/>
      <c r="F1" s="253"/>
      <c r="G1" s="253"/>
      <c r="H1" s="253"/>
      <c r="I1" s="253"/>
    </row>
    <row r="2" spans="1:231" ht="22.15" customHeight="1" x14ac:dyDescent="0.25">
      <c r="A2" s="255" t="s">
        <v>578</v>
      </c>
      <c r="B2" s="253"/>
      <c r="C2" s="253"/>
      <c r="D2" s="253"/>
      <c r="E2" s="253"/>
      <c r="F2" s="253"/>
      <c r="G2" s="253"/>
      <c r="H2" s="253"/>
      <c r="I2" s="253"/>
    </row>
    <row r="3" spans="1:231" ht="19.5" customHeight="1" x14ac:dyDescent="0.25">
      <c r="A3" s="256" t="s">
        <v>575</v>
      </c>
      <c r="B3" s="256"/>
      <c r="C3" s="256"/>
      <c r="D3" s="256"/>
      <c r="E3" s="256"/>
      <c r="F3" s="256"/>
      <c r="G3" s="256"/>
      <c r="H3" s="256"/>
      <c r="I3" s="256"/>
    </row>
    <row r="4" spans="1:231" ht="9" customHeight="1" x14ac:dyDescent="0.25">
      <c r="A4" s="2"/>
      <c r="B4" s="257"/>
      <c r="C4" s="257"/>
      <c r="D4" s="257"/>
      <c r="E4" s="257"/>
      <c r="F4" s="257"/>
      <c r="G4" s="257"/>
      <c r="H4" s="257"/>
      <c r="I4" s="257"/>
    </row>
    <row r="5" spans="1:231" ht="23.1" customHeight="1" x14ac:dyDescent="0.25">
      <c r="A5" s="250" t="s">
        <v>10</v>
      </c>
      <c r="B5" s="250" t="s">
        <v>9</v>
      </c>
      <c r="C5" s="258" t="s">
        <v>211</v>
      </c>
      <c r="D5" s="259"/>
      <c r="E5" s="262" t="s">
        <v>3</v>
      </c>
      <c r="F5" s="259"/>
      <c r="G5" s="250" t="s">
        <v>0</v>
      </c>
      <c r="H5" s="250" t="s">
        <v>1</v>
      </c>
      <c r="I5" s="250" t="s">
        <v>208</v>
      </c>
    </row>
    <row r="6" spans="1:231" ht="13.9" customHeight="1" x14ac:dyDescent="0.25">
      <c r="A6" s="251"/>
      <c r="B6" s="251"/>
      <c r="C6" s="260"/>
      <c r="D6" s="261"/>
      <c r="E6" s="263"/>
      <c r="F6" s="261"/>
      <c r="G6" s="251"/>
      <c r="H6" s="251"/>
      <c r="I6" s="251"/>
    </row>
    <row r="7" spans="1:231" ht="35.25" customHeight="1" x14ac:dyDescent="0.25">
      <c r="A7" s="251"/>
      <c r="B7" s="251"/>
      <c r="C7" s="250" t="s">
        <v>14</v>
      </c>
      <c r="D7" s="250" t="s">
        <v>5</v>
      </c>
      <c r="E7" s="250" t="s">
        <v>13</v>
      </c>
      <c r="F7" s="250" t="s">
        <v>5</v>
      </c>
      <c r="G7" s="251"/>
      <c r="H7" s="251"/>
      <c r="I7" s="251"/>
    </row>
    <row r="8" spans="1:231" ht="24.75" customHeight="1" x14ac:dyDescent="0.25">
      <c r="A8" s="252"/>
      <c r="B8" s="252"/>
      <c r="C8" s="252"/>
      <c r="D8" s="252"/>
      <c r="E8" s="252"/>
      <c r="F8" s="252"/>
      <c r="G8" s="252"/>
      <c r="H8" s="252"/>
      <c r="I8" s="252"/>
    </row>
    <row r="9" spans="1:231" ht="23.1" customHeight="1" x14ac:dyDescent="0.25">
      <c r="A9" s="4"/>
      <c r="B9" s="4">
        <v>1</v>
      </c>
      <c r="C9" s="4">
        <v>2</v>
      </c>
      <c r="D9" s="4">
        <v>3</v>
      </c>
      <c r="E9" s="4">
        <v>4</v>
      </c>
      <c r="F9" s="4">
        <v>5</v>
      </c>
      <c r="G9" s="4">
        <v>6</v>
      </c>
      <c r="H9" s="4">
        <v>7</v>
      </c>
      <c r="I9" s="4">
        <v>8</v>
      </c>
    </row>
    <row r="10" spans="1:231" s="153" customFormat="1" ht="16.5" x14ac:dyDescent="0.25">
      <c r="A10" s="101"/>
      <c r="B10" s="102" t="s">
        <v>584</v>
      </c>
      <c r="C10" s="103"/>
      <c r="D10" s="104"/>
      <c r="E10" s="104"/>
      <c r="F10" s="105"/>
      <c r="G10" s="150"/>
      <c r="H10" s="150"/>
      <c r="I10" s="150"/>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151"/>
      <c r="CO10" s="151"/>
      <c r="CP10" s="151"/>
      <c r="CQ10" s="151"/>
      <c r="CR10" s="151"/>
      <c r="CS10" s="151"/>
      <c r="CT10" s="151"/>
      <c r="CU10" s="151"/>
      <c r="CV10" s="151"/>
      <c r="CW10" s="151"/>
      <c r="CX10" s="151"/>
      <c r="CY10" s="151"/>
      <c r="CZ10" s="151"/>
      <c r="DA10" s="151"/>
      <c r="DB10" s="151"/>
      <c r="DC10" s="151"/>
      <c r="DD10" s="151"/>
      <c r="DE10" s="151"/>
      <c r="DF10" s="151"/>
      <c r="DG10" s="151"/>
      <c r="DH10" s="151"/>
      <c r="DI10" s="151"/>
      <c r="DJ10" s="151"/>
      <c r="DK10" s="151"/>
      <c r="DL10" s="151"/>
      <c r="DM10" s="151"/>
      <c r="DN10" s="151"/>
      <c r="DO10" s="151"/>
      <c r="DP10" s="151"/>
      <c r="DQ10" s="151"/>
      <c r="DR10" s="151"/>
      <c r="DS10" s="151"/>
      <c r="DT10" s="151"/>
      <c r="DU10" s="151"/>
      <c r="DV10" s="151"/>
      <c r="DW10" s="151"/>
      <c r="DX10" s="151"/>
      <c r="DY10" s="151"/>
      <c r="DZ10" s="151"/>
      <c r="EA10" s="151"/>
      <c r="EB10" s="151"/>
      <c r="EC10" s="151"/>
      <c r="ED10" s="151"/>
      <c r="EE10" s="151"/>
      <c r="EF10" s="151"/>
      <c r="EG10" s="151"/>
      <c r="EH10" s="151"/>
      <c r="EI10" s="151"/>
      <c r="EJ10" s="151"/>
      <c r="EK10" s="151"/>
      <c r="EL10" s="151"/>
      <c r="EM10" s="151"/>
      <c r="EN10" s="151"/>
      <c r="EO10" s="151"/>
      <c r="EP10" s="151"/>
      <c r="EQ10" s="151"/>
      <c r="ER10" s="151"/>
      <c r="ES10" s="151"/>
      <c r="ET10" s="151"/>
      <c r="EU10" s="151"/>
      <c r="EV10" s="151"/>
      <c r="EW10" s="151"/>
      <c r="EX10" s="151"/>
      <c r="EY10" s="151"/>
      <c r="EZ10" s="151"/>
      <c r="FA10" s="151"/>
      <c r="FB10" s="151"/>
      <c r="FC10" s="151"/>
      <c r="FD10" s="151"/>
      <c r="FE10" s="151"/>
      <c r="FF10" s="151"/>
      <c r="FG10" s="151"/>
      <c r="FH10" s="151"/>
      <c r="FI10" s="151"/>
      <c r="FJ10" s="151"/>
      <c r="FK10" s="151"/>
      <c r="FL10" s="151"/>
      <c r="FM10" s="151"/>
      <c r="FN10" s="151"/>
      <c r="FO10" s="151"/>
      <c r="FP10" s="151"/>
      <c r="FQ10" s="151"/>
      <c r="FR10" s="151"/>
      <c r="FS10" s="151"/>
      <c r="FT10" s="151"/>
      <c r="FU10" s="151"/>
      <c r="FV10" s="151"/>
      <c r="FW10" s="151"/>
      <c r="FX10" s="151"/>
      <c r="FY10" s="151"/>
      <c r="FZ10" s="151"/>
      <c r="GA10" s="151"/>
      <c r="GB10" s="151"/>
      <c r="GC10" s="151"/>
      <c r="GD10" s="151"/>
      <c r="GE10" s="151"/>
      <c r="GF10" s="151"/>
      <c r="GG10" s="151"/>
      <c r="GH10" s="151"/>
      <c r="GI10" s="151"/>
      <c r="GJ10" s="151"/>
      <c r="GK10" s="151"/>
      <c r="GL10" s="151"/>
      <c r="GM10" s="151"/>
      <c r="GN10" s="151"/>
      <c r="GO10" s="151"/>
      <c r="GP10" s="151"/>
      <c r="GQ10" s="151"/>
      <c r="GR10" s="151"/>
      <c r="GS10" s="151"/>
      <c r="GT10" s="151"/>
      <c r="GU10" s="151"/>
      <c r="GV10" s="151"/>
      <c r="GW10" s="151"/>
      <c r="GX10" s="151"/>
      <c r="GY10" s="151"/>
      <c r="GZ10" s="151"/>
      <c r="HA10" s="151"/>
      <c r="HB10" s="151"/>
      <c r="HC10" s="151"/>
      <c r="HD10" s="151"/>
      <c r="HE10" s="151"/>
      <c r="HF10" s="151"/>
      <c r="HG10" s="151"/>
      <c r="HH10" s="151"/>
      <c r="HI10" s="151"/>
      <c r="HJ10" s="151"/>
      <c r="HK10" s="151"/>
      <c r="HL10" s="151"/>
      <c r="HM10" s="151"/>
      <c r="HN10" s="151"/>
      <c r="HO10" s="151"/>
      <c r="HP10" s="151"/>
      <c r="HQ10" s="151"/>
      <c r="HR10" s="151"/>
      <c r="HS10" s="151"/>
      <c r="HT10" s="151"/>
      <c r="HU10" s="151"/>
      <c r="HV10" s="151"/>
      <c r="HW10" s="152"/>
    </row>
    <row r="11" spans="1:231" s="156" customFormat="1" ht="16.5" x14ac:dyDescent="0.25">
      <c r="A11" s="101" t="s">
        <v>6</v>
      </c>
      <c r="B11" s="116" t="s">
        <v>585</v>
      </c>
      <c r="C11" s="103"/>
      <c r="D11" s="105"/>
      <c r="E11" s="104"/>
      <c r="F11" s="112"/>
      <c r="G11" s="154"/>
      <c r="H11" s="114"/>
      <c r="I11" s="105"/>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c r="HD11" s="151"/>
      <c r="HE11" s="151"/>
      <c r="HF11" s="151"/>
      <c r="HG11" s="151"/>
      <c r="HH11" s="151"/>
      <c r="HI11" s="151"/>
      <c r="HJ11" s="151"/>
      <c r="HK11" s="151"/>
      <c r="HL11" s="151"/>
      <c r="HM11" s="151"/>
      <c r="HN11" s="151"/>
      <c r="HO11" s="151"/>
      <c r="HP11" s="151"/>
      <c r="HQ11" s="151"/>
      <c r="HR11" s="151"/>
      <c r="HS11" s="151"/>
      <c r="HT11" s="151"/>
      <c r="HU11" s="151"/>
      <c r="HV11" s="151"/>
      <c r="HW11" s="155"/>
    </row>
    <row r="12" spans="1:231" s="110" customFormat="1" ht="21.75" customHeight="1" x14ac:dyDescent="0.25">
      <c r="A12" s="115">
        <v>1</v>
      </c>
      <c r="B12" s="116" t="s">
        <v>750</v>
      </c>
      <c r="C12" s="103"/>
      <c r="D12" s="103"/>
      <c r="E12" s="104"/>
      <c r="F12" s="103"/>
      <c r="G12" s="157"/>
      <c r="H12" s="118"/>
      <c r="I12" s="119"/>
      <c r="J12" s="151"/>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9"/>
    </row>
    <row r="13" spans="1:231" s="110" customFormat="1" ht="21" customHeight="1" x14ac:dyDescent="0.25">
      <c r="A13" s="141" t="s">
        <v>213</v>
      </c>
      <c r="B13" s="137" t="s">
        <v>587</v>
      </c>
      <c r="C13" s="158">
        <v>19.649999999999999</v>
      </c>
      <c r="D13" s="159">
        <v>65.499999999999986</v>
      </c>
      <c r="E13" s="160">
        <v>26727</v>
      </c>
      <c r="F13" s="159">
        <v>334.08749999999998</v>
      </c>
      <c r="G13" s="157"/>
      <c r="H13" s="118"/>
      <c r="I13" s="129" t="s">
        <v>205</v>
      </c>
      <c r="J13" s="151"/>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9"/>
    </row>
    <row r="14" spans="1:231" s="110" customFormat="1" ht="21.75" customHeight="1" x14ac:dyDescent="0.25">
      <c r="A14" s="115">
        <v>2</v>
      </c>
      <c r="B14" s="116" t="s">
        <v>589</v>
      </c>
      <c r="C14" s="103">
        <v>0</v>
      </c>
      <c r="D14" s="104"/>
      <c r="E14" s="104">
        <v>0</v>
      </c>
      <c r="F14" s="112"/>
      <c r="G14" s="103"/>
      <c r="H14" s="114"/>
      <c r="I14" s="104"/>
      <c r="J14" s="151"/>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9"/>
    </row>
    <row r="15" spans="1:231" s="110" customFormat="1" ht="25.5" customHeight="1" x14ac:dyDescent="0.25">
      <c r="A15" s="141"/>
      <c r="B15" s="128" t="s">
        <v>626</v>
      </c>
      <c r="C15" s="158"/>
      <c r="D15" s="159"/>
      <c r="E15" s="160"/>
      <c r="F15" s="159"/>
      <c r="G15" s="103"/>
      <c r="H15" s="114"/>
      <c r="I15" s="104"/>
      <c r="J15" s="151"/>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9"/>
    </row>
    <row r="16" spans="1:231" ht="18.75" customHeight="1" x14ac:dyDescent="0.25">
      <c r="A16" s="4"/>
      <c r="B16" s="69" t="s">
        <v>413</v>
      </c>
      <c r="C16" s="4"/>
      <c r="D16" s="4"/>
      <c r="E16" s="4"/>
      <c r="F16" s="4"/>
      <c r="G16" s="4"/>
      <c r="H16" s="4"/>
      <c r="I16" s="4"/>
    </row>
    <row r="17" spans="1:11" ht="19.899999999999999" customHeight="1" x14ac:dyDescent="0.25">
      <c r="A17" s="3" t="s">
        <v>6</v>
      </c>
      <c r="B17" s="16" t="s">
        <v>415</v>
      </c>
      <c r="C17" s="23"/>
      <c r="D17" s="9"/>
      <c r="E17" s="10"/>
      <c r="F17" s="9"/>
      <c r="G17" s="4"/>
      <c r="H17" s="4"/>
      <c r="I17" s="4"/>
    </row>
    <row r="18" spans="1:11" ht="19.899999999999999" customHeight="1" x14ac:dyDescent="0.25">
      <c r="A18" s="4">
        <v>1</v>
      </c>
      <c r="B18" s="11" t="s">
        <v>439</v>
      </c>
      <c r="C18" s="23">
        <f>'Phu luc 2.1'!C223</f>
        <v>2.54</v>
      </c>
      <c r="D18" s="9">
        <f>'Phu luc 2.1'!D223</f>
        <v>42.333333333333336</v>
      </c>
      <c r="E18" s="10">
        <f>'Phu luc 2.1'!E223</f>
        <v>1872</v>
      </c>
      <c r="F18" s="9">
        <f>'Phu luc 2.1'!F223</f>
        <v>117</v>
      </c>
      <c r="G18" s="4"/>
      <c r="H18" s="4" t="s">
        <v>251</v>
      </c>
      <c r="I18" s="4"/>
    </row>
    <row r="19" spans="1:11" ht="19.899999999999999" customHeight="1" x14ac:dyDescent="0.25">
      <c r="A19" s="3" t="s">
        <v>7</v>
      </c>
      <c r="B19" s="12" t="s">
        <v>416</v>
      </c>
      <c r="C19" s="22"/>
      <c r="D19" s="14"/>
      <c r="E19" s="13"/>
      <c r="F19" s="14"/>
      <c r="G19" s="4"/>
      <c r="H19" s="3"/>
      <c r="I19" s="3"/>
    </row>
    <row r="20" spans="1:11" ht="19.899999999999999" customHeight="1" x14ac:dyDescent="0.25">
      <c r="A20" s="4">
        <v>1</v>
      </c>
      <c r="B20" s="11" t="s">
        <v>440</v>
      </c>
      <c r="C20" s="23">
        <f>'Phu luc 2.1'!C245</f>
        <v>3.46</v>
      </c>
      <c r="D20" s="9">
        <f>'Phu luc 2.1'!D245</f>
        <v>57.666666666666664</v>
      </c>
      <c r="E20" s="10">
        <f>'Phu luc 2.1'!E245</f>
        <v>2546</v>
      </c>
      <c r="F20" s="9">
        <f>'Phu luc 2.1'!F245</f>
        <v>15.9125</v>
      </c>
      <c r="G20" s="4"/>
      <c r="H20" s="4" t="s">
        <v>251</v>
      </c>
      <c r="I20" s="3"/>
    </row>
    <row r="21" spans="1:11" ht="19.899999999999999" customHeight="1" x14ac:dyDescent="0.25">
      <c r="A21" s="4">
        <v>2</v>
      </c>
      <c r="B21" s="11" t="s">
        <v>441</v>
      </c>
      <c r="C21" s="23">
        <f>'Phu luc 2.1'!C246</f>
        <v>4.3099999999999996</v>
      </c>
      <c r="D21" s="9">
        <f>'Phu luc 2.1'!D246</f>
        <v>71.833333333333329</v>
      </c>
      <c r="E21" s="10">
        <f>'Phu luc 2.1'!E246</f>
        <v>2789</v>
      </c>
      <c r="F21" s="9">
        <f>'Phu luc 2.1'!F246</f>
        <v>17.431250000000002</v>
      </c>
      <c r="G21" s="4"/>
      <c r="H21" s="4" t="s">
        <v>251</v>
      </c>
      <c r="I21" s="3"/>
    </row>
    <row r="22" spans="1:11" ht="19.899999999999999" customHeight="1" x14ac:dyDescent="0.25">
      <c r="A22" s="3" t="s">
        <v>8</v>
      </c>
      <c r="B22" s="16" t="s">
        <v>418</v>
      </c>
      <c r="C22" s="23"/>
      <c r="D22" s="23"/>
      <c r="E22" s="10"/>
      <c r="F22" s="9"/>
      <c r="G22" s="4"/>
      <c r="H22" s="3"/>
      <c r="I22" s="3"/>
    </row>
    <row r="23" spans="1:11" ht="19.899999999999999" customHeight="1" x14ac:dyDescent="0.25">
      <c r="A23" s="4">
        <v>1</v>
      </c>
      <c r="B23" s="11" t="s">
        <v>442</v>
      </c>
      <c r="C23" s="23">
        <f>'Phu luc 2.1'!C262</f>
        <v>183.56</v>
      </c>
      <c r="D23" s="23">
        <f>'Phu luc 2.1'!D262</f>
        <v>611.86666666666667</v>
      </c>
      <c r="E23" s="10">
        <f>'Phu luc 2.1'!E262</f>
        <v>18541</v>
      </c>
      <c r="F23" s="9">
        <f>'Phu luc 2.1'!F262</f>
        <v>231.76250000000002</v>
      </c>
      <c r="G23" s="4"/>
      <c r="H23" s="3"/>
      <c r="I23" s="3"/>
    </row>
    <row r="24" spans="1:11" ht="19.899999999999999" customHeight="1" x14ac:dyDescent="0.25">
      <c r="A24" s="4">
        <v>2</v>
      </c>
      <c r="B24" s="11" t="s">
        <v>443</v>
      </c>
      <c r="C24" s="23">
        <f>'Phu luc 2.1'!C263</f>
        <v>163.69999999999999</v>
      </c>
      <c r="D24" s="23">
        <f>'Phu luc 2.1'!D263</f>
        <v>545.66666666666663</v>
      </c>
      <c r="E24" s="10">
        <f>'Phu luc 2.1'!E263</f>
        <v>18257</v>
      </c>
      <c r="F24" s="9">
        <f>'Phu luc 2.1'!F263</f>
        <v>228.21250000000001</v>
      </c>
      <c r="G24" s="4"/>
      <c r="H24" s="3"/>
      <c r="I24" s="3"/>
    </row>
    <row r="25" spans="1:11" ht="7.9" customHeight="1" x14ac:dyDescent="0.25"/>
    <row r="26" spans="1:11" ht="88.15" customHeight="1" x14ac:dyDescent="0.25">
      <c r="A26" s="254"/>
      <c r="B26" s="254"/>
      <c r="C26" s="254"/>
      <c r="D26" s="254"/>
      <c r="E26" s="254"/>
      <c r="F26" s="254"/>
      <c r="G26" s="254"/>
      <c r="H26" s="254"/>
      <c r="I26" s="254"/>
      <c r="J26" s="33"/>
      <c r="K26" s="33"/>
    </row>
    <row r="27" spans="1:11" ht="13.5" customHeight="1" x14ac:dyDescent="0.25">
      <c r="A27" s="1"/>
      <c r="B27" s="1"/>
      <c r="C27" s="1"/>
      <c r="D27" s="1"/>
      <c r="E27" s="1"/>
      <c r="F27" s="1"/>
      <c r="G27" s="1"/>
      <c r="H27" s="1"/>
      <c r="I27" s="1"/>
    </row>
    <row r="28" spans="1:11" ht="23.1" customHeight="1" x14ac:dyDescent="0.25">
      <c r="A28" s="1"/>
      <c r="B28" s="1"/>
      <c r="C28" s="1"/>
      <c r="D28" s="1"/>
      <c r="E28" s="27"/>
      <c r="F28" s="27"/>
      <c r="G28" s="27"/>
      <c r="H28" s="27"/>
      <c r="I28" s="27"/>
    </row>
    <row r="29" spans="1:11" ht="23.1" customHeight="1" x14ac:dyDescent="0.25">
      <c r="A29" s="1"/>
      <c r="B29" s="1"/>
      <c r="C29" s="1"/>
      <c r="D29" s="1"/>
      <c r="E29" s="1"/>
      <c r="F29" s="1"/>
      <c r="G29" s="1"/>
      <c r="H29" s="1"/>
      <c r="I29" s="1"/>
    </row>
    <row r="30" spans="1:11" ht="23.1" customHeight="1" x14ac:dyDescent="0.25">
      <c r="A30" s="1"/>
      <c r="B30" s="1"/>
      <c r="C30" s="1"/>
      <c r="D30" s="1"/>
      <c r="E30" s="1"/>
      <c r="F30" s="1"/>
      <c r="G30" s="1"/>
      <c r="H30" s="1"/>
      <c r="I30" s="1"/>
    </row>
  </sheetData>
  <mergeCells count="16">
    <mergeCell ref="H5:H8"/>
    <mergeCell ref="A1:I1"/>
    <mergeCell ref="I5:I8"/>
    <mergeCell ref="E7:E8"/>
    <mergeCell ref="A26:I26"/>
    <mergeCell ref="A2:I2"/>
    <mergeCell ref="A3:I3"/>
    <mergeCell ref="B4:I4"/>
    <mergeCell ref="A5:A8"/>
    <mergeCell ref="B5:B8"/>
    <mergeCell ref="C5:D6"/>
    <mergeCell ref="C7:C8"/>
    <mergeCell ref="D7:D8"/>
    <mergeCell ref="F7:F8"/>
    <mergeCell ref="E5:F6"/>
    <mergeCell ref="G5:G8"/>
  </mergeCells>
  <printOptions horizontalCentered="1"/>
  <pageMargins left="0.31496062992125984" right="0.31496062992125984"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8"/>
  <sheetViews>
    <sheetView tabSelected="1" zoomScale="85" zoomScaleNormal="85" workbookViewId="0">
      <selection activeCell="A3" sqref="A3:K3"/>
    </sheetView>
  </sheetViews>
  <sheetFormatPr defaultColWidth="8.85546875" defaultRowHeight="16.5" x14ac:dyDescent="0.25"/>
  <cols>
    <col min="1" max="1" width="6.42578125" style="65" customWidth="1"/>
    <col min="2" max="2" width="28" style="65" customWidth="1"/>
    <col min="3" max="3" width="46.140625" style="65" customWidth="1"/>
    <col min="4" max="4" width="14.28515625" style="65" customWidth="1"/>
    <col min="5" max="5" width="12.140625" style="65" customWidth="1"/>
    <col min="6" max="6" width="14" style="65" customWidth="1"/>
    <col min="7" max="7" width="13.85546875" style="65" customWidth="1"/>
    <col min="8" max="8" width="10.5703125" style="65" customWidth="1"/>
    <col min="9" max="9" width="10.28515625" style="65" customWidth="1"/>
    <col min="10" max="10" width="9" style="65" customWidth="1"/>
    <col min="11" max="11" width="10.7109375" style="65" customWidth="1"/>
    <col min="12" max="16384" width="8.85546875" style="65"/>
  </cols>
  <sheetData>
    <row r="1" spans="1:13" ht="17.649999999999999" customHeight="1" x14ac:dyDescent="0.25">
      <c r="E1" s="264"/>
      <c r="F1" s="264"/>
      <c r="G1" s="264"/>
      <c r="H1" s="264"/>
      <c r="I1" s="264"/>
      <c r="J1" s="264"/>
      <c r="K1" s="264"/>
      <c r="L1" s="45"/>
      <c r="M1" s="45"/>
    </row>
    <row r="2" spans="1:13" x14ac:dyDescent="0.25">
      <c r="A2" s="236" t="s">
        <v>859</v>
      </c>
      <c r="B2" s="236"/>
      <c r="C2" s="236"/>
      <c r="D2" s="236"/>
      <c r="E2" s="236"/>
      <c r="F2" s="236"/>
      <c r="G2" s="236"/>
      <c r="H2" s="236"/>
      <c r="I2" s="236"/>
      <c r="J2" s="236"/>
      <c r="K2" s="236"/>
      <c r="L2" s="45"/>
      <c r="M2" s="45"/>
    </row>
    <row r="3" spans="1:13" x14ac:dyDescent="0.25">
      <c r="A3" s="265" t="s">
        <v>861</v>
      </c>
      <c r="B3" s="265"/>
      <c r="C3" s="265"/>
      <c r="D3" s="265"/>
      <c r="E3" s="265"/>
      <c r="F3" s="265"/>
      <c r="G3" s="265"/>
      <c r="H3" s="265"/>
      <c r="I3" s="265"/>
      <c r="J3" s="265"/>
      <c r="K3" s="265"/>
      <c r="L3" s="45"/>
      <c r="M3" s="45"/>
    </row>
    <row r="4" spans="1:13" ht="15.6" customHeight="1" x14ac:dyDescent="0.25">
      <c r="A4" s="239" t="s">
        <v>860</v>
      </c>
      <c r="B4" s="239"/>
      <c r="C4" s="239"/>
      <c r="D4" s="239"/>
      <c r="E4" s="239"/>
      <c r="F4" s="239"/>
      <c r="G4" s="239"/>
      <c r="H4" s="239"/>
      <c r="I4" s="239"/>
      <c r="J4" s="239"/>
      <c r="K4" s="239"/>
      <c r="L4" s="66"/>
      <c r="M4" s="66"/>
    </row>
    <row r="5" spans="1:13" ht="10.9" customHeight="1" x14ac:dyDescent="0.25">
      <c r="A5" s="47"/>
      <c r="B5" s="100"/>
      <c r="C5" s="100"/>
      <c r="D5" s="100"/>
      <c r="E5" s="100"/>
      <c r="F5" s="100"/>
      <c r="G5" s="100"/>
      <c r="H5" s="100"/>
      <c r="I5" s="100"/>
      <c r="J5" s="100"/>
      <c r="K5" s="100"/>
      <c r="L5" s="100"/>
      <c r="M5" s="100"/>
    </row>
    <row r="6" spans="1:13" ht="20.45" customHeight="1" x14ac:dyDescent="0.25">
      <c r="A6" s="266" t="s">
        <v>210</v>
      </c>
      <c r="B6" s="266" t="s">
        <v>250</v>
      </c>
      <c r="C6" s="266" t="s">
        <v>226</v>
      </c>
      <c r="D6" s="266" t="s">
        <v>227</v>
      </c>
      <c r="E6" s="266" t="s">
        <v>211</v>
      </c>
      <c r="F6" s="266"/>
      <c r="G6" s="267" t="s">
        <v>3</v>
      </c>
      <c r="H6" s="268"/>
      <c r="I6" s="266" t="s">
        <v>0</v>
      </c>
      <c r="J6" s="266" t="s">
        <v>465</v>
      </c>
      <c r="K6" s="266" t="s">
        <v>224</v>
      </c>
      <c r="L6" s="47"/>
      <c r="M6" s="47"/>
    </row>
    <row r="7" spans="1:13" ht="49.5" x14ac:dyDescent="0.25">
      <c r="A7" s="266"/>
      <c r="B7" s="266"/>
      <c r="C7" s="266"/>
      <c r="D7" s="266"/>
      <c r="E7" s="3" t="s">
        <v>573</v>
      </c>
      <c r="F7" s="3" t="s">
        <v>4</v>
      </c>
      <c r="G7" s="3" t="s">
        <v>212</v>
      </c>
      <c r="H7" s="3" t="s">
        <v>4</v>
      </c>
      <c r="I7" s="266"/>
      <c r="J7" s="266"/>
      <c r="K7" s="266"/>
      <c r="L7" s="47"/>
      <c r="M7" s="47"/>
    </row>
    <row r="8" spans="1:13" ht="19.899999999999999" customHeight="1" x14ac:dyDescent="0.25">
      <c r="A8" s="4"/>
      <c r="B8" s="4">
        <v>1</v>
      </c>
      <c r="C8" s="4">
        <v>2</v>
      </c>
      <c r="D8" s="4"/>
      <c r="E8" s="4">
        <v>3</v>
      </c>
      <c r="F8" s="4">
        <v>4</v>
      </c>
      <c r="G8" s="4">
        <v>5</v>
      </c>
      <c r="H8" s="4">
        <v>6</v>
      </c>
      <c r="I8" s="4">
        <v>7</v>
      </c>
      <c r="J8" s="4">
        <v>8</v>
      </c>
      <c r="K8" s="4">
        <v>9</v>
      </c>
      <c r="L8" s="47"/>
      <c r="M8" s="47"/>
    </row>
    <row r="9" spans="1:13" s="168" customFormat="1" x14ac:dyDescent="0.25">
      <c r="A9" s="164"/>
      <c r="B9" s="165" t="s">
        <v>584</v>
      </c>
      <c r="C9" s="165"/>
      <c r="D9" s="166">
        <v>101</v>
      </c>
      <c r="E9" s="103"/>
      <c r="F9" s="104"/>
      <c r="G9" s="104"/>
      <c r="H9" s="167"/>
      <c r="I9" s="166"/>
      <c r="J9" s="107"/>
      <c r="K9" s="107"/>
    </row>
    <row r="10" spans="1:13" s="168" customFormat="1" x14ac:dyDescent="0.25">
      <c r="A10" s="164" t="s">
        <v>6</v>
      </c>
      <c r="B10" s="169" t="s">
        <v>585</v>
      </c>
      <c r="C10" s="169"/>
      <c r="D10" s="166">
        <v>8</v>
      </c>
      <c r="E10" s="103"/>
      <c r="F10" s="104"/>
      <c r="G10" s="104"/>
      <c r="H10" s="161"/>
      <c r="I10" s="166"/>
      <c r="J10" s="162"/>
      <c r="K10" s="167"/>
    </row>
    <row r="11" spans="1:13" s="168" customFormat="1" x14ac:dyDescent="0.25">
      <c r="A11" s="170">
        <v>1</v>
      </c>
      <c r="B11" s="171" t="s">
        <v>750</v>
      </c>
      <c r="C11" s="171"/>
      <c r="D11" s="126"/>
      <c r="E11" s="103"/>
      <c r="F11" s="103"/>
      <c r="G11" s="104"/>
      <c r="H11" s="103"/>
      <c r="I11" s="166"/>
      <c r="J11" s="162"/>
      <c r="K11" s="104"/>
    </row>
    <row r="12" spans="1:13" s="168" customFormat="1" x14ac:dyDescent="0.25">
      <c r="A12" s="172" t="s">
        <v>213</v>
      </c>
      <c r="B12" s="173" t="s">
        <v>587</v>
      </c>
      <c r="C12" s="174" t="s">
        <v>751</v>
      </c>
      <c r="D12" s="175">
        <v>0</v>
      </c>
      <c r="E12" s="176">
        <v>19.649999999999999</v>
      </c>
      <c r="F12" s="142">
        <v>65.499999999999986</v>
      </c>
      <c r="G12" s="123">
        <v>26727</v>
      </c>
      <c r="H12" s="177">
        <v>167.04374999999999</v>
      </c>
      <c r="I12" s="166"/>
      <c r="J12" s="162"/>
      <c r="K12" s="178" t="s">
        <v>205</v>
      </c>
    </row>
    <row r="13" spans="1:13" s="168" customFormat="1" x14ac:dyDescent="0.25">
      <c r="A13" s="170">
        <v>2</v>
      </c>
      <c r="B13" s="171" t="s">
        <v>589</v>
      </c>
      <c r="C13" s="171"/>
      <c r="D13" s="166">
        <v>8</v>
      </c>
      <c r="E13" s="103"/>
      <c r="F13" s="103"/>
      <c r="G13" s="104"/>
      <c r="H13" s="161"/>
      <c r="I13" s="166"/>
      <c r="J13" s="162"/>
      <c r="K13" s="104"/>
    </row>
    <row r="14" spans="1:13" s="168" customFormat="1" ht="66" x14ac:dyDescent="0.25">
      <c r="A14" s="172" t="s">
        <v>225</v>
      </c>
      <c r="B14" s="173" t="s">
        <v>752</v>
      </c>
      <c r="C14" s="174" t="s">
        <v>753</v>
      </c>
      <c r="D14" s="175">
        <v>5</v>
      </c>
      <c r="E14" s="176">
        <v>29.98</v>
      </c>
      <c r="F14" s="142">
        <v>545.09090909090912</v>
      </c>
      <c r="G14" s="123">
        <v>154858</v>
      </c>
      <c r="H14" s="177">
        <v>737.41904761904755</v>
      </c>
      <c r="I14" s="166"/>
      <c r="J14" s="162"/>
      <c r="K14" s="178"/>
    </row>
    <row r="15" spans="1:13" s="168" customFormat="1" ht="33" x14ac:dyDescent="0.25">
      <c r="A15" s="172" t="s">
        <v>222</v>
      </c>
      <c r="B15" s="173" t="s">
        <v>596</v>
      </c>
      <c r="C15" s="174" t="s">
        <v>754</v>
      </c>
      <c r="D15" s="175">
        <v>2</v>
      </c>
      <c r="E15" s="179">
        <v>28.23</v>
      </c>
      <c r="F15" s="142">
        <v>513.27272727272725</v>
      </c>
      <c r="G15" s="180">
        <v>72822</v>
      </c>
      <c r="H15" s="177">
        <v>346.77142857142854</v>
      </c>
      <c r="I15" s="166"/>
      <c r="J15" s="162"/>
      <c r="K15" s="178"/>
    </row>
    <row r="16" spans="1:13" s="168" customFormat="1" ht="33" x14ac:dyDescent="0.25">
      <c r="A16" s="172" t="s">
        <v>447</v>
      </c>
      <c r="B16" s="173" t="s">
        <v>755</v>
      </c>
      <c r="C16" s="174" t="s">
        <v>756</v>
      </c>
      <c r="D16" s="175">
        <v>1</v>
      </c>
      <c r="E16" s="176">
        <v>37.090000000000003</v>
      </c>
      <c r="F16" s="142">
        <v>674.36363636363637</v>
      </c>
      <c r="G16" s="123">
        <v>60450</v>
      </c>
      <c r="H16" s="177">
        <v>287.85714285714283</v>
      </c>
      <c r="I16" s="166"/>
      <c r="J16" s="162"/>
      <c r="K16" s="178"/>
    </row>
    <row r="17" spans="1:11" s="168" customFormat="1" x14ac:dyDescent="0.25">
      <c r="A17" s="164" t="s">
        <v>7</v>
      </c>
      <c r="B17" s="171" t="s">
        <v>600</v>
      </c>
      <c r="C17" s="171"/>
      <c r="D17" s="166">
        <v>5</v>
      </c>
      <c r="E17" s="103"/>
      <c r="F17" s="104"/>
      <c r="G17" s="104"/>
      <c r="H17" s="161"/>
      <c r="I17" s="166"/>
      <c r="J17" s="162"/>
      <c r="K17" s="104"/>
    </row>
    <row r="18" spans="1:11" s="168" customFormat="1" x14ac:dyDescent="0.25">
      <c r="A18" s="170">
        <v>1</v>
      </c>
      <c r="B18" s="171" t="s">
        <v>750</v>
      </c>
      <c r="C18" s="171"/>
      <c r="D18" s="103">
        <v>0</v>
      </c>
      <c r="E18" s="103"/>
      <c r="F18" s="103"/>
      <c r="G18" s="104"/>
      <c r="H18" s="103"/>
      <c r="I18" s="104"/>
      <c r="J18" s="162"/>
      <c r="K18" s="104"/>
    </row>
    <row r="19" spans="1:11" s="168" customFormat="1" x14ac:dyDescent="0.25">
      <c r="A19" s="170"/>
      <c r="B19" s="181" t="s">
        <v>626</v>
      </c>
      <c r="C19" s="181"/>
      <c r="D19" s="166"/>
      <c r="E19" s="103"/>
      <c r="F19" s="103"/>
      <c r="G19" s="104"/>
      <c r="H19" s="103"/>
      <c r="I19" s="166"/>
      <c r="J19" s="162"/>
      <c r="K19" s="104"/>
    </row>
    <row r="20" spans="1:11" s="168" customFormat="1" x14ac:dyDescent="0.25">
      <c r="A20" s="170">
        <v>2</v>
      </c>
      <c r="B20" s="171" t="s">
        <v>589</v>
      </c>
      <c r="C20" s="181"/>
      <c r="D20" s="166">
        <v>5</v>
      </c>
      <c r="E20" s="103"/>
      <c r="F20" s="103"/>
      <c r="G20" s="104"/>
      <c r="H20" s="103"/>
      <c r="I20" s="166"/>
      <c r="J20" s="162"/>
      <c r="K20" s="104"/>
    </row>
    <row r="21" spans="1:11" s="168" customFormat="1" ht="49.5" x14ac:dyDescent="0.25">
      <c r="A21" s="172" t="s">
        <v>225</v>
      </c>
      <c r="B21" s="173" t="s">
        <v>757</v>
      </c>
      <c r="C21" s="174" t="s">
        <v>758</v>
      </c>
      <c r="D21" s="175">
        <v>3</v>
      </c>
      <c r="E21" s="176">
        <v>41.320000000000007</v>
      </c>
      <c r="F21" s="142">
        <v>751.27272727272748</v>
      </c>
      <c r="G21" s="123">
        <v>97438</v>
      </c>
      <c r="H21" s="177">
        <v>649.58666666666659</v>
      </c>
      <c r="I21" s="163" t="s">
        <v>205</v>
      </c>
      <c r="J21" s="182"/>
      <c r="K21" s="104"/>
    </row>
    <row r="22" spans="1:11" s="168" customFormat="1" ht="49.5" x14ac:dyDescent="0.25">
      <c r="A22" s="172" t="s">
        <v>222</v>
      </c>
      <c r="B22" s="173" t="s">
        <v>759</v>
      </c>
      <c r="C22" s="176" t="s">
        <v>760</v>
      </c>
      <c r="D22" s="175">
        <v>2</v>
      </c>
      <c r="E22" s="176">
        <v>64.25</v>
      </c>
      <c r="F22" s="142">
        <v>1168.1818181818182</v>
      </c>
      <c r="G22" s="123">
        <v>40222</v>
      </c>
      <c r="H22" s="177">
        <v>268.14666666666665</v>
      </c>
      <c r="I22" s="163" t="s">
        <v>205</v>
      </c>
      <c r="J22" s="182"/>
      <c r="K22" s="104"/>
    </row>
    <row r="23" spans="1:11" s="168" customFormat="1" x14ac:dyDescent="0.25">
      <c r="A23" s="164" t="s">
        <v>8</v>
      </c>
      <c r="B23" s="171" t="s">
        <v>611</v>
      </c>
      <c r="C23" s="171"/>
      <c r="D23" s="166">
        <v>9</v>
      </c>
      <c r="E23" s="103"/>
      <c r="F23" s="104"/>
      <c r="G23" s="104"/>
      <c r="H23" s="161"/>
      <c r="I23" s="166"/>
      <c r="J23" s="162"/>
      <c r="K23" s="104"/>
    </row>
    <row r="24" spans="1:11" s="168" customFormat="1" x14ac:dyDescent="0.25">
      <c r="A24" s="170">
        <v>1</v>
      </c>
      <c r="B24" s="171" t="s">
        <v>750</v>
      </c>
      <c r="C24" s="171"/>
      <c r="D24" s="166">
        <v>9</v>
      </c>
      <c r="E24" s="103"/>
      <c r="F24" s="103"/>
      <c r="G24" s="104"/>
      <c r="H24" s="103"/>
      <c r="I24" s="166"/>
      <c r="J24" s="162"/>
      <c r="K24" s="104"/>
    </row>
    <row r="25" spans="1:11" s="168" customFormat="1" ht="132" x14ac:dyDescent="0.25">
      <c r="A25" s="172" t="s">
        <v>213</v>
      </c>
      <c r="B25" s="173" t="s">
        <v>761</v>
      </c>
      <c r="C25" s="181" t="s">
        <v>762</v>
      </c>
      <c r="D25" s="163">
        <v>2</v>
      </c>
      <c r="E25" s="142">
        <v>34.699999999999996</v>
      </c>
      <c r="F25" s="142">
        <v>115.66666666666666</v>
      </c>
      <c r="G25" s="143">
        <v>49051</v>
      </c>
      <c r="H25" s="177">
        <v>306.56875000000002</v>
      </c>
      <c r="I25" s="166"/>
      <c r="J25" s="162"/>
      <c r="K25" s="104"/>
    </row>
    <row r="26" spans="1:11" s="168" customFormat="1" ht="33" x14ac:dyDescent="0.25">
      <c r="A26" s="172" t="s">
        <v>214</v>
      </c>
      <c r="B26" s="173" t="s">
        <v>763</v>
      </c>
      <c r="C26" s="181" t="s">
        <v>764</v>
      </c>
      <c r="D26" s="163">
        <v>2</v>
      </c>
      <c r="E26" s="142">
        <v>48.449999999999996</v>
      </c>
      <c r="F26" s="142">
        <v>161.49999999999997</v>
      </c>
      <c r="G26" s="143">
        <v>60424</v>
      </c>
      <c r="H26" s="177">
        <v>377.65</v>
      </c>
      <c r="I26" s="166"/>
      <c r="J26" s="162"/>
      <c r="K26" s="104"/>
    </row>
    <row r="27" spans="1:11" s="168" customFormat="1" ht="99" x14ac:dyDescent="0.25">
      <c r="A27" s="172" t="s">
        <v>215</v>
      </c>
      <c r="B27" s="173" t="s">
        <v>765</v>
      </c>
      <c r="C27" s="181" t="s">
        <v>766</v>
      </c>
      <c r="D27" s="163">
        <v>2</v>
      </c>
      <c r="E27" s="142">
        <v>43.82</v>
      </c>
      <c r="F27" s="142">
        <v>146.06666666666669</v>
      </c>
      <c r="G27" s="143">
        <v>57540</v>
      </c>
      <c r="H27" s="177">
        <v>359.625</v>
      </c>
      <c r="I27" s="166"/>
      <c r="J27" s="162"/>
      <c r="K27" s="104"/>
    </row>
    <row r="28" spans="1:11" s="168" customFormat="1" ht="33" x14ac:dyDescent="0.25">
      <c r="A28" s="172" t="s">
        <v>216</v>
      </c>
      <c r="B28" s="173" t="s">
        <v>619</v>
      </c>
      <c r="C28" s="181" t="s">
        <v>767</v>
      </c>
      <c r="D28" s="163">
        <v>2</v>
      </c>
      <c r="E28" s="142">
        <v>17.93</v>
      </c>
      <c r="F28" s="142">
        <v>59.766666666666666</v>
      </c>
      <c r="G28" s="143">
        <v>42746</v>
      </c>
      <c r="H28" s="177">
        <v>267.16250000000002</v>
      </c>
      <c r="I28" s="166"/>
      <c r="J28" s="162"/>
      <c r="K28" s="104"/>
    </row>
    <row r="29" spans="1:11" s="168" customFormat="1" ht="82.5" x14ac:dyDescent="0.25">
      <c r="A29" s="172" t="s">
        <v>217</v>
      </c>
      <c r="B29" s="173" t="s">
        <v>768</v>
      </c>
      <c r="C29" s="181" t="s">
        <v>769</v>
      </c>
      <c r="D29" s="163">
        <v>1</v>
      </c>
      <c r="E29" s="142">
        <v>81.399999999999991</v>
      </c>
      <c r="F29" s="142">
        <v>271.33333333333331</v>
      </c>
      <c r="G29" s="143">
        <v>42710</v>
      </c>
      <c r="H29" s="177">
        <v>266.9375</v>
      </c>
      <c r="I29" s="166"/>
      <c r="J29" s="162"/>
      <c r="K29" s="104"/>
    </row>
    <row r="30" spans="1:11" s="168" customFormat="1" x14ac:dyDescent="0.25">
      <c r="A30" s="170">
        <v>2</v>
      </c>
      <c r="B30" s="171" t="s">
        <v>589</v>
      </c>
      <c r="C30" s="181"/>
      <c r="D30" s="104">
        <v>0</v>
      </c>
      <c r="E30" s="104">
        <v>0</v>
      </c>
      <c r="F30" s="103"/>
      <c r="G30" s="104">
        <v>0</v>
      </c>
      <c r="H30" s="103"/>
      <c r="I30" s="166"/>
      <c r="J30" s="162"/>
      <c r="K30" s="104"/>
    </row>
    <row r="31" spans="1:11" s="168" customFormat="1" x14ac:dyDescent="0.25">
      <c r="A31" s="172" t="s">
        <v>225</v>
      </c>
      <c r="B31" s="181" t="s">
        <v>626</v>
      </c>
      <c r="C31" s="171"/>
      <c r="D31" s="166"/>
      <c r="E31" s="103"/>
      <c r="F31" s="103"/>
      <c r="G31" s="104"/>
      <c r="H31" s="161"/>
      <c r="I31" s="166"/>
      <c r="J31" s="162"/>
      <c r="K31" s="104"/>
    </row>
    <row r="32" spans="1:11" s="168" customFormat="1" x14ac:dyDescent="0.25">
      <c r="A32" s="164" t="s">
        <v>81</v>
      </c>
      <c r="B32" s="171" t="s">
        <v>627</v>
      </c>
      <c r="C32" s="171"/>
      <c r="D32" s="166">
        <v>9</v>
      </c>
      <c r="E32" s="103"/>
      <c r="F32" s="104"/>
      <c r="G32" s="104"/>
      <c r="H32" s="161"/>
      <c r="I32" s="166"/>
      <c r="J32" s="162"/>
      <c r="K32" s="104"/>
    </row>
    <row r="33" spans="1:11" s="168" customFormat="1" x14ac:dyDescent="0.25">
      <c r="A33" s="170">
        <v>1</v>
      </c>
      <c r="B33" s="171" t="s">
        <v>750</v>
      </c>
      <c r="C33" s="171"/>
      <c r="D33" s="166">
        <v>6</v>
      </c>
      <c r="E33" s="103"/>
      <c r="F33" s="103"/>
      <c r="G33" s="104"/>
      <c r="H33" s="103"/>
      <c r="I33" s="166"/>
      <c r="J33" s="162"/>
      <c r="K33" s="104"/>
    </row>
    <row r="34" spans="1:11" s="168" customFormat="1" x14ac:dyDescent="0.25">
      <c r="A34" s="172" t="s">
        <v>213</v>
      </c>
      <c r="B34" s="173" t="s">
        <v>770</v>
      </c>
      <c r="C34" s="181" t="s">
        <v>771</v>
      </c>
      <c r="D34" s="163">
        <v>2</v>
      </c>
      <c r="E34" s="175">
        <v>40.61</v>
      </c>
      <c r="F34" s="142">
        <v>135.36666666666665</v>
      </c>
      <c r="G34" s="183">
        <v>41922</v>
      </c>
      <c r="H34" s="177">
        <v>262.01249999999999</v>
      </c>
      <c r="I34" s="166"/>
      <c r="J34" s="162"/>
      <c r="K34" s="104"/>
    </row>
    <row r="35" spans="1:11" s="168" customFormat="1" ht="33" x14ac:dyDescent="0.25">
      <c r="A35" s="172" t="s">
        <v>214</v>
      </c>
      <c r="B35" s="173" t="s">
        <v>772</v>
      </c>
      <c r="C35" s="181" t="s">
        <v>773</v>
      </c>
      <c r="D35" s="163">
        <v>2</v>
      </c>
      <c r="E35" s="175">
        <v>49.28</v>
      </c>
      <c r="F35" s="142">
        <v>164.26666666666668</v>
      </c>
      <c r="G35" s="183">
        <v>56322</v>
      </c>
      <c r="H35" s="177">
        <v>352.01250000000005</v>
      </c>
      <c r="I35" s="166"/>
      <c r="J35" s="162"/>
      <c r="K35" s="104"/>
    </row>
    <row r="36" spans="1:11" s="168" customFormat="1" ht="33" x14ac:dyDescent="0.25">
      <c r="A36" s="172" t="s">
        <v>215</v>
      </c>
      <c r="B36" s="173" t="s">
        <v>633</v>
      </c>
      <c r="C36" s="181" t="s">
        <v>774</v>
      </c>
      <c r="D36" s="163">
        <v>2</v>
      </c>
      <c r="E36" s="175">
        <v>50.21</v>
      </c>
      <c r="F36" s="142">
        <v>167.36666666666667</v>
      </c>
      <c r="G36" s="183">
        <v>41369</v>
      </c>
      <c r="H36" s="177">
        <v>258.55624999999998</v>
      </c>
      <c r="I36" s="166"/>
      <c r="J36" s="162"/>
      <c r="K36" s="104"/>
    </row>
    <row r="37" spans="1:11" s="168" customFormat="1" x14ac:dyDescent="0.25">
      <c r="A37" s="170">
        <v>2</v>
      </c>
      <c r="B37" s="171" t="s">
        <v>589</v>
      </c>
      <c r="C37" s="181"/>
      <c r="D37" s="166">
        <v>3</v>
      </c>
      <c r="E37" s="103"/>
      <c r="F37" s="142"/>
      <c r="G37" s="104"/>
      <c r="H37" s="104"/>
      <c r="I37" s="166"/>
      <c r="J37" s="162"/>
      <c r="K37" s="104"/>
    </row>
    <row r="38" spans="1:11" s="168" customFormat="1" ht="33" x14ac:dyDescent="0.25">
      <c r="A38" s="172" t="s">
        <v>225</v>
      </c>
      <c r="B38" s="173" t="s">
        <v>775</v>
      </c>
      <c r="C38" s="181" t="s">
        <v>776</v>
      </c>
      <c r="D38" s="163">
        <v>1</v>
      </c>
      <c r="E38" s="175">
        <v>17.39</v>
      </c>
      <c r="F38" s="142">
        <v>316.18181818181819</v>
      </c>
      <c r="G38" s="183">
        <v>33506</v>
      </c>
      <c r="H38" s="177">
        <v>159.55238095238096</v>
      </c>
      <c r="I38" s="166"/>
      <c r="J38" s="162"/>
      <c r="K38" s="104"/>
    </row>
    <row r="39" spans="1:11" s="168" customFormat="1" ht="33" x14ac:dyDescent="0.25">
      <c r="A39" s="172" t="s">
        <v>222</v>
      </c>
      <c r="B39" s="173" t="s">
        <v>777</v>
      </c>
      <c r="C39" s="181" t="s">
        <v>778</v>
      </c>
      <c r="D39" s="163">
        <v>2</v>
      </c>
      <c r="E39" s="175">
        <v>19.21</v>
      </c>
      <c r="F39" s="142">
        <v>349.27272727272725</v>
      </c>
      <c r="G39" s="183">
        <v>46826</v>
      </c>
      <c r="H39" s="177">
        <v>222.98095238095237</v>
      </c>
      <c r="I39" s="166"/>
      <c r="J39" s="162"/>
      <c r="K39" s="104"/>
    </row>
    <row r="40" spans="1:11" s="168" customFormat="1" x14ac:dyDescent="0.25">
      <c r="A40" s="164" t="s">
        <v>105</v>
      </c>
      <c r="B40" s="171" t="s">
        <v>749</v>
      </c>
      <c r="C40" s="171"/>
      <c r="D40" s="166">
        <v>12</v>
      </c>
      <c r="E40" s="103"/>
      <c r="F40" s="104"/>
      <c r="G40" s="104"/>
      <c r="H40" s="161"/>
      <c r="I40" s="166"/>
      <c r="J40" s="162"/>
      <c r="K40" s="104"/>
    </row>
    <row r="41" spans="1:11" s="168" customFormat="1" x14ac:dyDescent="0.25">
      <c r="A41" s="170">
        <v>1</v>
      </c>
      <c r="B41" s="171" t="s">
        <v>750</v>
      </c>
      <c r="C41" s="171"/>
      <c r="D41" s="166">
        <v>12</v>
      </c>
      <c r="E41" s="103"/>
      <c r="F41" s="103"/>
      <c r="G41" s="104"/>
      <c r="H41" s="103"/>
      <c r="I41" s="166"/>
      <c r="J41" s="162"/>
      <c r="K41" s="104"/>
    </row>
    <row r="42" spans="1:11" s="168" customFormat="1" ht="66" x14ac:dyDescent="0.25">
      <c r="A42" s="172" t="s">
        <v>213</v>
      </c>
      <c r="B42" s="173" t="s">
        <v>779</v>
      </c>
      <c r="C42" s="181" t="s">
        <v>780</v>
      </c>
      <c r="D42" s="172">
        <v>3</v>
      </c>
      <c r="E42" s="184">
        <v>41.88</v>
      </c>
      <c r="F42" s="142">
        <v>139.60000000000002</v>
      </c>
      <c r="G42" s="185">
        <v>71244</v>
      </c>
      <c r="H42" s="177">
        <v>445.27499999999998</v>
      </c>
      <c r="I42" s="166"/>
      <c r="J42" s="162"/>
      <c r="K42" s="104"/>
    </row>
    <row r="43" spans="1:11" s="168" customFormat="1" ht="49.5" x14ac:dyDescent="0.25">
      <c r="A43" s="172" t="s">
        <v>214</v>
      </c>
      <c r="B43" s="173" t="s">
        <v>781</v>
      </c>
      <c r="C43" s="181" t="s">
        <v>782</v>
      </c>
      <c r="D43" s="172">
        <v>2</v>
      </c>
      <c r="E43" s="184">
        <v>57.349999999999994</v>
      </c>
      <c r="F43" s="142">
        <v>191.16666666666663</v>
      </c>
      <c r="G43" s="185">
        <v>40005</v>
      </c>
      <c r="H43" s="177">
        <v>250.03125000000003</v>
      </c>
      <c r="I43" s="166"/>
      <c r="J43" s="162"/>
      <c r="K43" s="104"/>
    </row>
    <row r="44" spans="1:11" s="168" customFormat="1" ht="49.5" x14ac:dyDescent="0.25">
      <c r="A44" s="172" t="s">
        <v>215</v>
      </c>
      <c r="B44" s="173" t="s">
        <v>783</v>
      </c>
      <c r="C44" s="181" t="s">
        <v>784</v>
      </c>
      <c r="D44" s="172">
        <v>2</v>
      </c>
      <c r="E44" s="184">
        <v>61.7</v>
      </c>
      <c r="F44" s="142">
        <v>205.66666666666666</v>
      </c>
      <c r="G44" s="185">
        <v>50569</v>
      </c>
      <c r="H44" s="177">
        <v>316.05625000000003</v>
      </c>
      <c r="I44" s="166"/>
      <c r="J44" s="162"/>
      <c r="K44" s="104"/>
    </row>
    <row r="45" spans="1:11" s="168" customFormat="1" ht="49.5" x14ac:dyDescent="0.25">
      <c r="A45" s="172" t="s">
        <v>216</v>
      </c>
      <c r="B45" s="173" t="s">
        <v>785</v>
      </c>
      <c r="C45" s="181" t="s">
        <v>786</v>
      </c>
      <c r="D45" s="172">
        <v>2</v>
      </c>
      <c r="E45" s="184">
        <v>67.47999999999999</v>
      </c>
      <c r="F45" s="142">
        <v>224.93333333333331</v>
      </c>
      <c r="G45" s="185">
        <v>50436</v>
      </c>
      <c r="H45" s="177">
        <v>315.22500000000002</v>
      </c>
      <c r="I45" s="166"/>
      <c r="J45" s="162"/>
      <c r="K45" s="104"/>
    </row>
    <row r="46" spans="1:11" s="168" customFormat="1" ht="49.5" x14ac:dyDescent="0.25">
      <c r="A46" s="172" t="s">
        <v>217</v>
      </c>
      <c r="B46" s="173" t="s">
        <v>787</v>
      </c>
      <c r="C46" s="181" t="s">
        <v>788</v>
      </c>
      <c r="D46" s="172">
        <v>1</v>
      </c>
      <c r="E46" s="184">
        <v>41.11</v>
      </c>
      <c r="F46" s="142">
        <v>137.03333333333333</v>
      </c>
      <c r="G46" s="185">
        <v>30864</v>
      </c>
      <c r="H46" s="177">
        <v>192.9</v>
      </c>
      <c r="I46" s="166"/>
      <c r="J46" s="162"/>
      <c r="K46" s="104"/>
    </row>
    <row r="47" spans="1:11" s="168" customFormat="1" ht="49.5" x14ac:dyDescent="0.25">
      <c r="A47" s="172" t="s">
        <v>218</v>
      </c>
      <c r="B47" s="173" t="s">
        <v>789</v>
      </c>
      <c r="C47" s="181" t="s">
        <v>790</v>
      </c>
      <c r="D47" s="172">
        <v>2</v>
      </c>
      <c r="E47" s="184">
        <v>43.07</v>
      </c>
      <c r="F47" s="142">
        <v>143.56666666666666</v>
      </c>
      <c r="G47" s="185">
        <v>33186</v>
      </c>
      <c r="H47" s="177">
        <v>207.41249999999999</v>
      </c>
      <c r="I47" s="166"/>
      <c r="J47" s="162"/>
      <c r="K47" s="104"/>
    </row>
    <row r="48" spans="1:11" s="168" customFormat="1" x14ac:dyDescent="0.25">
      <c r="A48" s="170">
        <v>2</v>
      </c>
      <c r="B48" s="171" t="s">
        <v>589</v>
      </c>
      <c r="C48" s="181"/>
      <c r="D48" s="103">
        <v>0</v>
      </c>
      <c r="E48" s="103">
        <v>0</v>
      </c>
      <c r="F48" s="103"/>
      <c r="G48" s="104">
        <v>0</v>
      </c>
      <c r="H48" s="103"/>
      <c r="I48" s="166"/>
      <c r="J48" s="162"/>
      <c r="K48" s="104"/>
    </row>
    <row r="49" spans="1:11" s="168" customFormat="1" x14ac:dyDescent="0.25">
      <c r="A49" s="172"/>
      <c r="B49" s="181" t="s">
        <v>626</v>
      </c>
      <c r="C49" s="171"/>
      <c r="D49" s="166"/>
      <c r="E49" s="103"/>
      <c r="F49" s="104"/>
      <c r="G49" s="104"/>
      <c r="H49" s="161"/>
      <c r="I49" s="166"/>
      <c r="J49" s="162"/>
      <c r="K49" s="104"/>
    </row>
    <row r="50" spans="1:11" s="168" customFormat="1" x14ac:dyDescent="0.25">
      <c r="A50" s="164" t="s">
        <v>138</v>
      </c>
      <c r="B50" s="171" t="s">
        <v>656</v>
      </c>
      <c r="C50" s="171"/>
      <c r="D50" s="166">
        <v>8</v>
      </c>
      <c r="E50" s="103"/>
      <c r="F50" s="104"/>
      <c r="G50" s="104"/>
      <c r="H50" s="161"/>
      <c r="I50" s="166"/>
      <c r="J50" s="162"/>
      <c r="K50" s="104"/>
    </row>
    <row r="51" spans="1:11" s="168" customFormat="1" x14ac:dyDescent="0.25">
      <c r="A51" s="170">
        <v>1</v>
      </c>
      <c r="B51" s="171" t="s">
        <v>750</v>
      </c>
      <c r="C51" s="171"/>
      <c r="D51" s="166">
        <v>8</v>
      </c>
      <c r="E51" s="103"/>
      <c r="F51" s="103"/>
      <c r="G51" s="104"/>
      <c r="H51" s="103"/>
      <c r="I51" s="166"/>
      <c r="J51" s="162"/>
      <c r="K51" s="104"/>
    </row>
    <row r="52" spans="1:11" s="168" customFormat="1" ht="33" x14ac:dyDescent="0.25">
      <c r="A52" s="172" t="s">
        <v>213</v>
      </c>
      <c r="B52" s="173" t="s">
        <v>791</v>
      </c>
      <c r="C52" s="181" t="s">
        <v>792</v>
      </c>
      <c r="D52" s="163">
        <v>2</v>
      </c>
      <c r="E52" s="186">
        <v>80.11</v>
      </c>
      <c r="F52" s="142">
        <v>267.0333333333333</v>
      </c>
      <c r="G52" s="185">
        <v>60137</v>
      </c>
      <c r="H52" s="177">
        <v>375.85624999999999</v>
      </c>
      <c r="I52" s="166"/>
      <c r="J52" s="162"/>
      <c r="K52" s="104"/>
    </row>
    <row r="53" spans="1:11" s="168" customFormat="1" x14ac:dyDescent="0.25">
      <c r="A53" s="172" t="s">
        <v>214</v>
      </c>
      <c r="B53" s="173" t="s">
        <v>657</v>
      </c>
      <c r="C53" s="181" t="s">
        <v>793</v>
      </c>
      <c r="D53" s="163">
        <v>1</v>
      </c>
      <c r="E53" s="186">
        <v>61.59</v>
      </c>
      <c r="F53" s="142">
        <v>205.29999999999998</v>
      </c>
      <c r="G53" s="185">
        <v>60493</v>
      </c>
      <c r="H53" s="177">
        <v>378.08125000000001</v>
      </c>
      <c r="I53" s="166"/>
      <c r="J53" s="162"/>
      <c r="K53" s="104"/>
    </row>
    <row r="54" spans="1:11" s="168" customFormat="1" x14ac:dyDescent="0.25">
      <c r="A54" s="172" t="s">
        <v>215</v>
      </c>
      <c r="B54" s="173" t="s">
        <v>794</v>
      </c>
      <c r="C54" s="181" t="s">
        <v>795</v>
      </c>
      <c r="D54" s="163">
        <v>1</v>
      </c>
      <c r="E54" s="186">
        <v>64.97</v>
      </c>
      <c r="F54" s="142">
        <v>216.56666666666666</v>
      </c>
      <c r="G54" s="185">
        <v>64643</v>
      </c>
      <c r="H54" s="177">
        <v>404.01875000000001</v>
      </c>
      <c r="I54" s="166"/>
      <c r="J54" s="162"/>
      <c r="K54" s="104"/>
    </row>
    <row r="55" spans="1:11" s="168" customFormat="1" ht="33" x14ac:dyDescent="0.25">
      <c r="A55" s="172" t="s">
        <v>216</v>
      </c>
      <c r="B55" s="173" t="s">
        <v>664</v>
      </c>
      <c r="C55" s="181" t="s">
        <v>796</v>
      </c>
      <c r="D55" s="163">
        <v>2</v>
      </c>
      <c r="E55" s="186">
        <v>82.62</v>
      </c>
      <c r="F55" s="142">
        <v>275.39999999999998</v>
      </c>
      <c r="G55" s="185">
        <v>68650</v>
      </c>
      <c r="H55" s="177">
        <v>429.06250000000006</v>
      </c>
      <c r="I55" s="166"/>
      <c r="J55" s="162"/>
      <c r="K55" s="104"/>
    </row>
    <row r="56" spans="1:11" s="168" customFormat="1" ht="33" x14ac:dyDescent="0.25">
      <c r="A56" s="172" t="s">
        <v>217</v>
      </c>
      <c r="B56" s="173" t="s">
        <v>661</v>
      </c>
      <c r="C56" s="181" t="s">
        <v>797</v>
      </c>
      <c r="D56" s="163">
        <v>2</v>
      </c>
      <c r="E56" s="186">
        <v>162.07999999999998</v>
      </c>
      <c r="F56" s="142">
        <v>540.26666666666654</v>
      </c>
      <c r="G56" s="185">
        <v>64850</v>
      </c>
      <c r="H56" s="177">
        <v>405.31249999999994</v>
      </c>
      <c r="I56" s="166"/>
      <c r="J56" s="162"/>
      <c r="K56" s="104"/>
    </row>
    <row r="57" spans="1:11" s="168" customFormat="1" x14ac:dyDescent="0.25">
      <c r="A57" s="170">
        <v>2</v>
      </c>
      <c r="B57" s="171" t="s">
        <v>589</v>
      </c>
      <c r="C57" s="181"/>
      <c r="D57" s="104">
        <v>0</v>
      </c>
      <c r="E57" s="103">
        <v>0</v>
      </c>
      <c r="F57" s="103"/>
      <c r="G57" s="104">
        <v>0</v>
      </c>
      <c r="H57" s="103"/>
      <c r="I57" s="166"/>
      <c r="J57" s="162"/>
      <c r="K57" s="104"/>
    </row>
    <row r="58" spans="1:11" s="168" customFormat="1" x14ac:dyDescent="0.25">
      <c r="A58" s="172"/>
      <c r="B58" s="181" t="s">
        <v>626</v>
      </c>
      <c r="C58" s="171"/>
      <c r="D58" s="166"/>
      <c r="E58" s="103"/>
      <c r="F58" s="104"/>
      <c r="G58" s="104"/>
      <c r="H58" s="161"/>
      <c r="I58" s="166"/>
      <c r="J58" s="162"/>
      <c r="K58" s="104"/>
    </row>
    <row r="59" spans="1:11" s="168" customFormat="1" x14ac:dyDescent="0.25">
      <c r="A59" s="164" t="s">
        <v>121</v>
      </c>
      <c r="B59" s="171" t="s">
        <v>798</v>
      </c>
      <c r="C59" s="171"/>
      <c r="D59" s="166">
        <v>9</v>
      </c>
      <c r="E59" s="103"/>
      <c r="F59" s="104"/>
      <c r="G59" s="104"/>
      <c r="H59" s="161"/>
      <c r="I59" s="166"/>
      <c r="J59" s="162"/>
      <c r="K59" s="104"/>
    </row>
    <row r="60" spans="1:11" s="168" customFormat="1" x14ac:dyDescent="0.25">
      <c r="A60" s="170">
        <v>1</v>
      </c>
      <c r="B60" s="171" t="s">
        <v>750</v>
      </c>
      <c r="C60" s="171"/>
      <c r="D60" s="166">
        <v>3</v>
      </c>
      <c r="E60" s="103"/>
      <c r="F60" s="103"/>
      <c r="G60" s="104"/>
      <c r="H60" s="103"/>
      <c r="I60" s="166"/>
      <c r="J60" s="162"/>
      <c r="K60" s="104"/>
    </row>
    <row r="61" spans="1:11" s="168" customFormat="1" ht="33" x14ac:dyDescent="0.25">
      <c r="A61" s="172" t="s">
        <v>213</v>
      </c>
      <c r="B61" s="173" t="s">
        <v>672</v>
      </c>
      <c r="C61" s="181" t="s">
        <v>799</v>
      </c>
      <c r="D61" s="163">
        <v>2</v>
      </c>
      <c r="E61" s="186">
        <v>94.300000000000011</v>
      </c>
      <c r="F61" s="142">
        <v>94.300000000000011</v>
      </c>
      <c r="G61" s="185">
        <v>39956</v>
      </c>
      <c r="H61" s="177">
        <v>799.12</v>
      </c>
      <c r="I61" s="163" t="s">
        <v>205</v>
      </c>
      <c r="J61" s="182"/>
      <c r="K61" s="104"/>
    </row>
    <row r="62" spans="1:11" s="168" customFormat="1" x14ac:dyDescent="0.25">
      <c r="A62" s="172" t="s">
        <v>214</v>
      </c>
      <c r="B62" s="173" t="s">
        <v>800</v>
      </c>
      <c r="C62" s="137" t="s">
        <v>801</v>
      </c>
      <c r="D62" s="163">
        <v>1</v>
      </c>
      <c r="E62" s="172">
        <v>84.18</v>
      </c>
      <c r="F62" s="142">
        <v>84.18</v>
      </c>
      <c r="G62" s="185">
        <v>25184</v>
      </c>
      <c r="H62" s="177">
        <v>503.68000000000006</v>
      </c>
      <c r="I62" s="187" t="s">
        <v>205</v>
      </c>
      <c r="J62" s="182"/>
      <c r="K62" s="188"/>
    </row>
    <row r="63" spans="1:11" s="168" customFormat="1" ht="24.95" customHeight="1" x14ac:dyDescent="0.25">
      <c r="A63" s="170">
        <v>2</v>
      </c>
      <c r="B63" s="171" t="s">
        <v>589</v>
      </c>
      <c r="C63" s="189"/>
      <c r="D63" s="166">
        <v>6</v>
      </c>
      <c r="E63" s="103"/>
      <c r="F63" s="190"/>
      <c r="G63" s="104"/>
      <c r="H63" s="190"/>
      <c r="I63" s="166"/>
      <c r="J63" s="191"/>
      <c r="K63" s="191"/>
    </row>
    <row r="64" spans="1:11" s="168" customFormat="1" ht="33" x14ac:dyDescent="0.25">
      <c r="A64" s="172" t="s">
        <v>225</v>
      </c>
      <c r="B64" s="173" t="s">
        <v>682</v>
      </c>
      <c r="C64" s="137" t="s">
        <v>802</v>
      </c>
      <c r="D64" s="163">
        <v>2</v>
      </c>
      <c r="E64" s="172">
        <v>75.569999999999993</v>
      </c>
      <c r="F64" s="142">
        <v>1373.9999999999998</v>
      </c>
      <c r="G64" s="185">
        <v>34865</v>
      </c>
      <c r="H64" s="177">
        <v>232.43333333333331</v>
      </c>
      <c r="I64" s="187" t="s">
        <v>205</v>
      </c>
      <c r="J64" s="182"/>
      <c r="K64" s="188"/>
    </row>
    <row r="65" spans="1:11" s="168" customFormat="1" ht="49.5" x14ac:dyDescent="0.25">
      <c r="A65" s="172" t="s">
        <v>222</v>
      </c>
      <c r="B65" s="173" t="s">
        <v>680</v>
      </c>
      <c r="C65" s="137" t="s">
        <v>803</v>
      </c>
      <c r="D65" s="163">
        <v>2</v>
      </c>
      <c r="E65" s="172">
        <v>49.36</v>
      </c>
      <c r="F65" s="142">
        <v>897.4545454545455</v>
      </c>
      <c r="G65" s="185">
        <v>33045</v>
      </c>
      <c r="H65" s="177">
        <v>220.29999999999998</v>
      </c>
      <c r="I65" s="187" t="s">
        <v>205</v>
      </c>
      <c r="J65" s="182"/>
      <c r="K65" s="188"/>
    </row>
    <row r="66" spans="1:11" s="168" customFormat="1" ht="33" x14ac:dyDescent="0.25">
      <c r="A66" s="172" t="s">
        <v>447</v>
      </c>
      <c r="B66" s="173" t="s">
        <v>683</v>
      </c>
      <c r="C66" s="137" t="s">
        <v>804</v>
      </c>
      <c r="D66" s="163">
        <v>2</v>
      </c>
      <c r="E66" s="172">
        <v>51.17</v>
      </c>
      <c r="F66" s="142">
        <v>930.36363636363649</v>
      </c>
      <c r="G66" s="185">
        <v>28401</v>
      </c>
      <c r="H66" s="177">
        <v>189.34</v>
      </c>
      <c r="I66" s="187" t="s">
        <v>205</v>
      </c>
      <c r="J66" s="182"/>
      <c r="K66" s="188"/>
    </row>
    <row r="67" spans="1:11" s="168" customFormat="1" x14ac:dyDescent="0.25">
      <c r="A67" s="164" t="s">
        <v>137</v>
      </c>
      <c r="B67" s="171" t="s">
        <v>685</v>
      </c>
      <c r="C67" s="171"/>
      <c r="D67" s="166">
        <v>10</v>
      </c>
      <c r="E67" s="103"/>
      <c r="F67" s="104"/>
      <c r="G67" s="104"/>
      <c r="H67" s="161"/>
      <c r="I67" s="166"/>
      <c r="J67" s="162"/>
      <c r="K67" s="104"/>
    </row>
    <row r="68" spans="1:11" s="168" customFormat="1" x14ac:dyDescent="0.25">
      <c r="A68" s="170">
        <v>1</v>
      </c>
      <c r="B68" s="171" t="s">
        <v>750</v>
      </c>
      <c r="C68" s="171"/>
      <c r="D68" s="166">
        <v>10</v>
      </c>
      <c r="E68" s="103"/>
      <c r="F68" s="103"/>
      <c r="G68" s="104"/>
      <c r="H68" s="103"/>
      <c r="I68" s="166"/>
      <c r="J68" s="162"/>
      <c r="K68" s="104"/>
    </row>
    <row r="69" spans="1:11" s="168" customFormat="1" ht="49.5" x14ac:dyDescent="0.25">
      <c r="A69" s="172" t="s">
        <v>213</v>
      </c>
      <c r="B69" s="173" t="s">
        <v>805</v>
      </c>
      <c r="C69" s="181" t="s">
        <v>806</v>
      </c>
      <c r="D69" s="163">
        <v>2</v>
      </c>
      <c r="E69" s="142">
        <v>70.94</v>
      </c>
      <c r="F69" s="142">
        <v>70.94</v>
      </c>
      <c r="G69" s="143">
        <v>32071</v>
      </c>
      <c r="H69" s="177">
        <v>641.41999999999996</v>
      </c>
      <c r="I69" s="163" t="s">
        <v>205</v>
      </c>
      <c r="J69" s="162"/>
      <c r="K69" s="104"/>
    </row>
    <row r="70" spans="1:11" s="168" customFormat="1" ht="49.5" x14ac:dyDescent="0.25">
      <c r="A70" s="172" t="s">
        <v>214</v>
      </c>
      <c r="B70" s="173" t="s">
        <v>807</v>
      </c>
      <c r="C70" s="181" t="s">
        <v>808</v>
      </c>
      <c r="D70" s="163">
        <v>2</v>
      </c>
      <c r="E70" s="142">
        <v>73.140000000000015</v>
      </c>
      <c r="F70" s="142">
        <v>73.140000000000015</v>
      </c>
      <c r="G70" s="143">
        <v>50716</v>
      </c>
      <c r="H70" s="177">
        <v>1014.32</v>
      </c>
      <c r="I70" s="163" t="s">
        <v>205</v>
      </c>
      <c r="J70" s="162"/>
      <c r="K70" s="104"/>
    </row>
    <row r="71" spans="1:11" s="168" customFormat="1" ht="49.5" x14ac:dyDescent="0.25">
      <c r="A71" s="172" t="s">
        <v>215</v>
      </c>
      <c r="B71" s="173" t="s">
        <v>693</v>
      </c>
      <c r="C71" s="181" t="s">
        <v>809</v>
      </c>
      <c r="D71" s="163">
        <v>2</v>
      </c>
      <c r="E71" s="142">
        <v>99.52</v>
      </c>
      <c r="F71" s="142">
        <v>99.52</v>
      </c>
      <c r="G71" s="143">
        <v>37429</v>
      </c>
      <c r="H71" s="177">
        <v>748.58</v>
      </c>
      <c r="I71" s="163" t="s">
        <v>205</v>
      </c>
      <c r="J71" s="162"/>
      <c r="K71" s="104"/>
    </row>
    <row r="72" spans="1:11" s="168" customFormat="1" ht="49.5" x14ac:dyDescent="0.25">
      <c r="A72" s="172" t="s">
        <v>216</v>
      </c>
      <c r="B72" s="173" t="s">
        <v>810</v>
      </c>
      <c r="C72" s="181" t="s">
        <v>811</v>
      </c>
      <c r="D72" s="163">
        <v>2</v>
      </c>
      <c r="E72" s="142">
        <v>176.75</v>
      </c>
      <c r="F72" s="142">
        <v>176.75</v>
      </c>
      <c r="G72" s="143">
        <v>31278</v>
      </c>
      <c r="H72" s="177">
        <v>625.56000000000006</v>
      </c>
      <c r="I72" s="163" t="s">
        <v>812</v>
      </c>
      <c r="J72" s="162"/>
      <c r="K72" s="104"/>
    </row>
    <row r="73" spans="1:11" s="168" customFormat="1" ht="49.5" x14ac:dyDescent="0.25">
      <c r="A73" s="172" t="s">
        <v>217</v>
      </c>
      <c r="B73" s="173" t="s">
        <v>696</v>
      </c>
      <c r="C73" s="181" t="s">
        <v>813</v>
      </c>
      <c r="D73" s="163">
        <v>2</v>
      </c>
      <c r="E73" s="142">
        <v>180.37</v>
      </c>
      <c r="F73" s="142">
        <v>601.23333333333335</v>
      </c>
      <c r="G73" s="143">
        <v>20902</v>
      </c>
      <c r="H73" s="177">
        <v>130.63750000000002</v>
      </c>
      <c r="I73" s="166"/>
      <c r="J73" s="162"/>
      <c r="K73" s="104"/>
    </row>
    <row r="74" spans="1:11" s="168" customFormat="1" ht="24.95" customHeight="1" x14ac:dyDescent="0.25">
      <c r="A74" s="170">
        <v>2</v>
      </c>
      <c r="B74" s="171" t="s">
        <v>589</v>
      </c>
      <c r="C74" s="137"/>
      <c r="D74" s="142">
        <v>0</v>
      </c>
      <c r="E74" s="142">
        <v>0</v>
      </c>
      <c r="F74" s="192"/>
      <c r="G74" s="142">
        <v>0</v>
      </c>
      <c r="H74" s="192"/>
      <c r="I74" s="142"/>
      <c r="J74" s="188"/>
      <c r="K74" s="188"/>
    </row>
    <row r="75" spans="1:11" s="168" customFormat="1" ht="24.95" customHeight="1" x14ac:dyDescent="0.25">
      <c r="A75" s="170"/>
      <c r="B75" s="181" t="s">
        <v>626</v>
      </c>
      <c r="C75" s="137"/>
      <c r="D75" s="163"/>
      <c r="E75" s="158"/>
      <c r="F75" s="192"/>
      <c r="G75" s="143"/>
      <c r="H75" s="192"/>
      <c r="I75" s="187"/>
      <c r="J75" s="188"/>
      <c r="K75" s="188"/>
    </row>
    <row r="76" spans="1:11" s="168" customFormat="1" ht="21.75" customHeight="1" x14ac:dyDescent="0.25">
      <c r="A76" s="164" t="s">
        <v>183</v>
      </c>
      <c r="B76" s="171" t="s">
        <v>330</v>
      </c>
      <c r="C76" s="171"/>
      <c r="D76" s="166">
        <v>8</v>
      </c>
      <c r="E76" s="103"/>
      <c r="F76" s="104"/>
      <c r="G76" s="104"/>
      <c r="H76" s="161"/>
      <c r="I76" s="166"/>
      <c r="J76" s="162"/>
      <c r="K76" s="104"/>
    </row>
    <row r="77" spans="1:11" s="168" customFormat="1" x14ac:dyDescent="0.25">
      <c r="A77" s="170">
        <v>1</v>
      </c>
      <c r="B77" s="171" t="s">
        <v>750</v>
      </c>
      <c r="C77" s="171"/>
      <c r="D77" s="166">
        <v>8</v>
      </c>
      <c r="E77" s="103"/>
      <c r="F77" s="103"/>
      <c r="G77" s="104"/>
      <c r="H77" s="103"/>
      <c r="I77" s="166"/>
      <c r="J77" s="162"/>
      <c r="K77" s="104"/>
    </row>
    <row r="78" spans="1:11" s="168" customFormat="1" ht="33" x14ac:dyDescent="0.25">
      <c r="A78" s="172" t="s">
        <v>213</v>
      </c>
      <c r="B78" s="173" t="s">
        <v>814</v>
      </c>
      <c r="C78" s="181" t="s">
        <v>815</v>
      </c>
      <c r="D78" s="163">
        <v>2</v>
      </c>
      <c r="E78" s="142">
        <v>70.25</v>
      </c>
      <c r="F78" s="142">
        <v>234.16666666666669</v>
      </c>
      <c r="G78" s="143">
        <v>65588</v>
      </c>
      <c r="H78" s="177">
        <v>409.92499999999995</v>
      </c>
      <c r="I78" s="166"/>
      <c r="J78" s="162"/>
      <c r="K78" s="104"/>
    </row>
    <row r="79" spans="1:11" s="168" customFormat="1" x14ac:dyDescent="0.25">
      <c r="A79" s="172" t="s">
        <v>214</v>
      </c>
      <c r="B79" s="173" t="s">
        <v>702</v>
      </c>
      <c r="C79" s="181" t="s">
        <v>816</v>
      </c>
      <c r="D79" s="163">
        <v>2</v>
      </c>
      <c r="E79" s="142">
        <v>48.63</v>
      </c>
      <c r="F79" s="142">
        <v>162.1</v>
      </c>
      <c r="G79" s="143">
        <v>56484</v>
      </c>
      <c r="H79" s="177">
        <v>353.02500000000003</v>
      </c>
      <c r="I79" s="166"/>
      <c r="J79" s="162"/>
      <c r="K79" s="104"/>
    </row>
    <row r="80" spans="1:11" s="168" customFormat="1" x14ac:dyDescent="0.25">
      <c r="A80" s="172" t="s">
        <v>215</v>
      </c>
      <c r="B80" s="173" t="s">
        <v>704</v>
      </c>
      <c r="C80" s="181" t="s">
        <v>817</v>
      </c>
      <c r="D80" s="163">
        <v>1</v>
      </c>
      <c r="E80" s="142">
        <v>65.210000000000008</v>
      </c>
      <c r="F80" s="142">
        <v>217.3666666666667</v>
      </c>
      <c r="G80" s="143">
        <v>35257</v>
      </c>
      <c r="H80" s="177">
        <v>220.35624999999999</v>
      </c>
      <c r="I80" s="166"/>
      <c r="J80" s="162"/>
      <c r="K80" s="104"/>
    </row>
    <row r="81" spans="1:11" s="168" customFormat="1" x14ac:dyDescent="0.25">
      <c r="A81" s="172" t="s">
        <v>216</v>
      </c>
      <c r="B81" s="173" t="s">
        <v>705</v>
      </c>
      <c r="C81" s="181" t="s">
        <v>818</v>
      </c>
      <c r="D81" s="163">
        <v>1</v>
      </c>
      <c r="E81" s="142">
        <v>76.81</v>
      </c>
      <c r="F81" s="142">
        <v>256.03333333333336</v>
      </c>
      <c r="G81" s="143">
        <v>29327</v>
      </c>
      <c r="H81" s="177">
        <v>183.29375000000002</v>
      </c>
      <c r="I81" s="166"/>
      <c r="J81" s="162"/>
      <c r="K81" s="104"/>
    </row>
    <row r="82" spans="1:11" s="168" customFormat="1" ht="33" x14ac:dyDescent="0.25">
      <c r="A82" s="172" t="s">
        <v>217</v>
      </c>
      <c r="B82" s="173" t="s">
        <v>706</v>
      </c>
      <c r="C82" s="181" t="s">
        <v>819</v>
      </c>
      <c r="D82" s="163">
        <v>2</v>
      </c>
      <c r="E82" s="142">
        <v>93.41</v>
      </c>
      <c r="F82" s="142">
        <v>311.36666666666667</v>
      </c>
      <c r="G82" s="143">
        <v>33036</v>
      </c>
      <c r="H82" s="177">
        <v>206.47500000000002</v>
      </c>
      <c r="I82" s="166"/>
      <c r="J82" s="162"/>
      <c r="K82" s="104"/>
    </row>
    <row r="83" spans="1:11" s="168" customFormat="1" ht="24.95" customHeight="1" x14ac:dyDescent="0.25">
      <c r="A83" s="170">
        <v>2</v>
      </c>
      <c r="B83" s="171" t="s">
        <v>589</v>
      </c>
      <c r="C83" s="137"/>
      <c r="D83" s="142">
        <v>0</v>
      </c>
      <c r="E83" s="142">
        <v>0</v>
      </c>
      <c r="F83" s="192"/>
      <c r="G83" s="143">
        <v>0</v>
      </c>
      <c r="H83" s="192"/>
      <c r="I83" s="187"/>
      <c r="J83" s="188"/>
      <c r="K83" s="188"/>
    </row>
    <row r="84" spans="1:11" s="168" customFormat="1" ht="24.95" customHeight="1" x14ac:dyDescent="0.25">
      <c r="A84" s="172"/>
      <c r="B84" s="181" t="s">
        <v>626</v>
      </c>
      <c r="C84" s="137"/>
      <c r="D84" s="163"/>
      <c r="E84" s="158"/>
      <c r="F84" s="192"/>
      <c r="G84" s="143"/>
      <c r="H84" s="192"/>
      <c r="I84" s="187"/>
      <c r="J84" s="188"/>
      <c r="K84" s="188"/>
    </row>
    <row r="85" spans="1:11" s="168" customFormat="1" x14ac:dyDescent="0.25">
      <c r="A85" s="164" t="s">
        <v>251</v>
      </c>
      <c r="B85" s="171" t="s">
        <v>820</v>
      </c>
      <c r="C85" s="171"/>
      <c r="D85" s="166">
        <v>12</v>
      </c>
      <c r="E85" s="103"/>
      <c r="F85" s="104"/>
      <c r="G85" s="104"/>
      <c r="H85" s="161"/>
      <c r="I85" s="166"/>
      <c r="J85" s="162"/>
      <c r="K85" s="104"/>
    </row>
    <row r="86" spans="1:11" s="168" customFormat="1" x14ac:dyDescent="0.25">
      <c r="A86" s="170">
        <v>1</v>
      </c>
      <c r="B86" s="171" t="s">
        <v>750</v>
      </c>
      <c r="C86" s="171"/>
      <c r="D86" s="166">
        <v>12</v>
      </c>
      <c r="E86" s="103"/>
      <c r="F86" s="103"/>
      <c r="G86" s="104"/>
      <c r="H86" s="103"/>
      <c r="I86" s="166"/>
      <c r="J86" s="162"/>
      <c r="K86" s="104"/>
    </row>
    <row r="87" spans="1:11" s="168" customFormat="1" ht="33" x14ac:dyDescent="0.25">
      <c r="A87" s="172" t="s">
        <v>213</v>
      </c>
      <c r="B87" s="173" t="s">
        <v>821</v>
      </c>
      <c r="C87" s="173" t="s">
        <v>822</v>
      </c>
      <c r="D87" s="172">
        <v>2</v>
      </c>
      <c r="E87" s="193">
        <v>50.43</v>
      </c>
      <c r="F87" s="142">
        <v>168.1</v>
      </c>
      <c r="G87" s="194">
        <v>80832</v>
      </c>
      <c r="H87" s="177">
        <v>505.19999999999993</v>
      </c>
      <c r="I87" s="166"/>
      <c r="J87" s="162"/>
      <c r="K87" s="104"/>
    </row>
    <row r="88" spans="1:11" s="168" customFormat="1" ht="33" x14ac:dyDescent="0.25">
      <c r="A88" s="172" t="s">
        <v>214</v>
      </c>
      <c r="B88" s="173" t="s">
        <v>823</v>
      </c>
      <c r="C88" s="173" t="s">
        <v>824</v>
      </c>
      <c r="D88" s="172">
        <v>2</v>
      </c>
      <c r="E88" s="142">
        <v>68.92</v>
      </c>
      <c r="F88" s="142">
        <v>229.73333333333335</v>
      </c>
      <c r="G88" s="143">
        <v>70372</v>
      </c>
      <c r="H88" s="177">
        <v>439.82499999999999</v>
      </c>
      <c r="I88" s="166"/>
      <c r="J88" s="162"/>
      <c r="K88" s="104"/>
    </row>
    <row r="89" spans="1:11" s="168" customFormat="1" ht="33" x14ac:dyDescent="0.25">
      <c r="A89" s="172" t="s">
        <v>215</v>
      </c>
      <c r="B89" s="173" t="s">
        <v>825</v>
      </c>
      <c r="C89" s="173" t="s">
        <v>826</v>
      </c>
      <c r="D89" s="172">
        <v>2</v>
      </c>
      <c r="E89" s="142">
        <v>63.540000000000006</v>
      </c>
      <c r="F89" s="142">
        <v>211.80000000000004</v>
      </c>
      <c r="G89" s="143">
        <v>73897</v>
      </c>
      <c r="H89" s="177">
        <v>461.85625000000005</v>
      </c>
      <c r="I89" s="166"/>
      <c r="J89" s="162"/>
      <c r="K89" s="104"/>
    </row>
    <row r="90" spans="1:11" s="168" customFormat="1" ht="33" x14ac:dyDescent="0.25">
      <c r="A90" s="172" t="s">
        <v>216</v>
      </c>
      <c r="B90" s="173" t="s">
        <v>827</v>
      </c>
      <c r="C90" s="173" t="s">
        <v>828</v>
      </c>
      <c r="D90" s="172">
        <v>2</v>
      </c>
      <c r="E90" s="142">
        <v>47.25</v>
      </c>
      <c r="F90" s="142">
        <v>157.5</v>
      </c>
      <c r="G90" s="143">
        <v>65487</v>
      </c>
      <c r="H90" s="177">
        <v>409.29374999999999</v>
      </c>
      <c r="I90" s="166"/>
      <c r="J90" s="162"/>
      <c r="K90" s="104"/>
    </row>
    <row r="91" spans="1:11" s="168" customFormat="1" ht="33" x14ac:dyDescent="0.25">
      <c r="A91" s="172" t="s">
        <v>217</v>
      </c>
      <c r="B91" s="173" t="s">
        <v>829</v>
      </c>
      <c r="C91" s="173" t="s">
        <v>830</v>
      </c>
      <c r="D91" s="172">
        <v>2</v>
      </c>
      <c r="E91" s="142">
        <v>78.66</v>
      </c>
      <c r="F91" s="142">
        <v>262.2</v>
      </c>
      <c r="G91" s="143">
        <v>89018</v>
      </c>
      <c r="H91" s="177">
        <v>556.36249999999995</v>
      </c>
      <c r="I91" s="166"/>
      <c r="J91" s="162"/>
      <c r="K91" s="104"/>
    </row>
    <row r="92" spans="1:11" s="168" customFormat="1" ht="33" x14ac:dyDescent="0.25">
      <c r="A92" s="172" t="s">
        <v>218</v>
      </c>
      <c r="B92" s="173" t="s">
        <v>720</v>
      </c>
      <c r="C92" s="173" t="s">
        <v>831</v>
      </c>
      <c r="D92" s="172">
        <v>2</v>
      </c>
      <c r="E92" s="142">
        <v>59.83</v>
      </c>
      <c r="F92" s="142">
        <v>199.43333333333334</v>
      </c>
      <c r="G92" s="143">
        <v>57367</v>
      </c>
      <c r="H92" s="177">
        <v>358.54374999999999</v>
      </c>
      <c r="I92" s="166"/>
      <c r="J92" s="162"/>
      <c r="K92" s="104"/>
    </row>
    <row r="93" spans="1:11" s="168" customFormat="1" ht="24.95" customHeight="1" x14ac:dyDescent="0.25">
      <c r="A93" s="170">
        <v>2</v>
      </c>
      <c r="B93" s="171" t="s">
        <v>589</v>
      </c>
      <c r="C93" s="137"/>
      <c r="D93" s="145">
        <v>0</v>
      </c>
      <c r="E93" s="142">
        <v>0</v>
      </c>
      <c r="F93" s="192"/>
      <c r="G93" s="143">
        <v>0</v>
      </c>
      <c r="H93" s="192"/>
      <c r="I93" s="187"/>
      <c r="J93" s="188"/>
      <c r="K93" s="188"/>
    </row>
    <row r="94" spans="1:11" s="168" customFormat="1" ht="24.95" customHeight="1" x14ac:dyDescent="0.25">
      <c r="A94" s="172"/>
      <c r="B94" s="181" t="s">
        <v>626</v>
      </c>
      <c r="C94" s="137"/>
      <c r="D94" s="163"/>
      <c r="E94" s="158"/>
      <c r="F94" s="192"/>
      <c r="G94" s="143"/>
      <c r="H94" s="192"/>
      <c r="I94" s="187"/>
      <c r="J94" s="188"/>
      <c r="K94" s="188"/>
    </row>
    <row r="95" spans="1:11" s="168" customFormat="1" x14ac:dyDescent="0.25">
      <c r="A95" s="164" t="s">
        <v>361</v>
      </c>
      <c r="B95" s="171" t="s">
        <v>732</v>
      </c>
      <c r="C95" s="171"/>
      <c r="D95" s="166">
        <v>11</v>
      </c>
      <c r="E95" s="103"/>
      <c r="F95" s="104"/>
      <c r="G95" s="104"/>
      <c r="H95" s="161"/>
      <c r="I95" s="166"/>
      <c r="J95" s="162"/>
      <c r="K95" s="104"/>
    </row>
    <row r="96" spans="1:11" s="168" customFormat="1" x14ac:dyDescent="0.25">
      <c r="A96" s="170">
        <v>1</v>
      </c>
      <c r="B96" s="171" t="s">
        <v>750</v>
      </c>
      <c r="C96" s="171"/>
      <c r="D96" s="166">
        <v>11</v>
      </c>
      <c r="E96" s="103"/>
      <c r="F96" s="103"/>
      <c r="G96" s="104"/>
      <c r="H96" s="103"/>
      <c r="I96" s="166"/>
      <c r="J96" s="162"/>
      <c r="K96" s="104"/>
    </row>
    <row r="97" spans="1:13" s="168" customFormat="1" ht="49.5" x14ac:dyDescent="0.25">
      <c r="A97" s="172" t="s">
        <v>213</v>
      </c>
      <c r="B97" s="173" t="s">
        <v>832</v>
      </c>
      <c r="C97" s="137" t="s">
        <v>833</v>
      </c>
      <c r="D97" s="195">
        <v>2</v>
      </c>
      <c r="E97" s="145">
        <v>68.92</v>
      </c>
      <c r="F97" s="142">
        <v>229.73333333333335</v>
      </c>
      <c r="G97" s="185">
        <v>52588</v>
      </c>
      <c r="H97" s="177">
        <v>328.67500000000001</v>
      </c>
      <c r="I97" s="166"/>
      <c r="J97" s="162"/>
      <c r="K97" s="104"/>
    </row>
    <row r="98" spans="1:13" s="168" customFormat="1" ht="49.5" x14ac:dyDescent="0.25">
      <c r="A98" s="172" t="s">
        <v>214</v>
      </c>
      <c r="B98" s="173" t="s">
        <v>834</v>
      </c>
      <c r="C98" s="137" t="s">
        <v>835</v>
      </c>
      <c r="D98" s="195">
        <v>2</v>
      </c>
      <c r="E98" s="145">
        <v>68.789999999999992</v>
      </c>
      <c r="F98" s="142">
        <v>229.29999999999998</v>
      </c>
      <c r="G98" s="185">
        <v>39481</v>
      </c>
      <c r="H98" s="177">
        <v>246.75625000000002</v>
      </c>
      <c r="I98" s="187"/>
      <c r="J98" s="188"/>
      <c r="K98" s="188"/>
    </row>
    <row r="99" spans="1:13" s="168" customFormat="1" ht="33" x14ac:dyDescent="0.25">
      <c r="A99" s="172" t="s">
        <v>215</v>
      </c>
      <c r="B99" s="173" t="s">
        <v>737</v>
      </c>
      <c r="C99" s="137" t="s">
        <v>836</v>
      </c>
      <c r="D99" s="195">
        <v>2</v>
      </c>
      <c r="E99" s="145">
        <v>109.77000000000001</v>
      </c>
      <c r="F99" s="142">
        <v>365.90000000000003</v>
      </c>
      <c r="G99" s="185">
        <v>42328</v>
      </c>
      <c r="H99" s="177">
        <v>264.55</v>
      </c>
      <c r="I99" s="187"/>
      <c r="J99" s="188"/>
      <c r="K99" s="188"/>
    </row>
    <row r="100" spans="1:13" s="168" customFormat="1" ht="49.5" x14ac:dyDescent="0.25">
      <c r="A100" s="172" t="s">
        <v>216</v>
      </c>
      <c r="B100" s="173" t="s">
        <v>837</v>
      </c>
      <c r="C100" s="137" t="s">
        <v>838</v>
      </c>
      <c r="D100" s="195">
        <v>2</v>
      </c>
      <c r="E100" s="145">
        <v>71.800000000000011</v>
      </c>
      <c r="F100" s="142">
        <v>239.33333333333334</v>
      </c>
      <c r="G100" s="185">
        <v>41306</v>
      </c>
      <c r="H100" s="177">
        <v>258.16249999999997</v>
      </c>
      <c r="I100" s="187"/>
      <c r="J100" s="188"/>
      <c r="K100" s="188"/>
    </row>
    <row r="101" spans="1:13" s="168" customFormat="1" ht="33" x14ac:dyDescent="0.25">
      <c r="A101" s="172" t="s">
        <v>217</v>
      </c>
      <c r="B101" s="173" t="s">
        <v>741</v>
      </c>
      <c r="C101" s="137" t="s">
        <v>839</v>
      </c>
      <c r="D101" s="195">
        <v>1</v>
      </c>
      <c r="E101" s="145">
        <v>57.94</v>
      </c>
      <c r="F101" s="142">
        <v>193.13333333333333</v>
      </c>
      <c r="G101" s="185">
        <v>32397</v>
      </c>
      <c r="H101" s="177">
        <v>202.48124999999999</v>
      </c>
      <c r="I101" s="187"/>
      <c r="J101" s="188"/>
      <c r="K101" s="188"/>
    </row>
    <row r="102" spans="1:13" s="168" customFormat="1" ht="49.5" x14ac:dyDescent="0.25">
      <c r="A102" s="172" t="s">
        <v>218</v>
      </c>
      <c r="B102" s="173" t="s">
        <v>744</v>
      </c>
      <c r="C102" s="137" t="s">
        <v>840</v>
      </c>
      <c r="D102" s="195">
        <v>2</v>
      </c>
      <c r="E102" s="145">
        <v>93.8</v>
      </c>
      <c r="F102" s="142">
        <v>312.66666666666663</v>
      </c>
      <c r="G102" s="185">
        <v>23229</v>
      </c>
      <c r="H102" s="177">
        <v>145.18125000000001</v>
      </c>
      <c r="I102" s="187"/>
      <c r="J102" s="188"/>
      <c r="K102" s="188"/>
    </row>
    <row r="103" spans="1:13" s="168" customFormat="1" ht="24.95" customHeight="1" x14ac:dyDescent="0.25">
      <c r="A103" s="170">
        <v>2</v>
      </c>
      <c r="B103" s="171" t="s">
        <v>589</v>
      </c>
      <c r="C103" s="137"/>
      <c r="D103" s="145">
        <v>0</v>
      </c>
      <c r="E103" s="142">
        <v>0</v>
      </c>
      <c r="F103" s="192"/>
      <c r="G103" s="143">
        <v>0</v>
      </c>
      <c r="H103" s="192"/>
      <c r="I103" s="187"/>
      <c r="J103" s="188"/>
      <c r="K103" s="188"/>
    </row>
    <row r="104" spans="1:13" s="168" customFormat="1" ht="24.95" customHeight="1" x14ac:dyDescent="0.25">
      <c r="A104" s="172"/>
      <c r="B104" s="181" t="s">
        <v>626</v>
      </c>
      <c r="C104" s="137"/>
      <c r="D104" s="163"/>
      <c r="E104" s="158"/>
      <c r="F104" s="192"/>
      <c r="G104" s="143"/>
      <c r="H104" s="192"/>
      <c r="I104" s="187"/>
      <c r="J104" s="188"/>
      <c r="K104" s="188"/>
    </row>
    <row r="105" spans="1:13" ht="19.899999999999999" customHeight="1" x14ac:dyDescent="0.25">
      <c r="A105" s="4"/>
      <c r="B105" s="69" t="s">
        <v>413</v>
      </c>
      <c r="C105" s="4"/>
      <c r="D105" s="4"/>
      <c r="E105" s="4"/>
      <c r="F105" s="4"/>
      <c r="G105" s="4"/>
      <c r="H105" s="4"/>
      <c r="I105" s="4"/>
      <c r="J105" s="4"/>
      <c r="K105" s="4"/>
      <c r="L105" s="47"/>
      <c r="M105" s="47"/>
    </row>
    <row r="106" spans="1:13" ht="19.899999999999999" customHeight="1" x14ac:dyDescent="0.25">
      <c r="A106" s="3" t="s">
        <v>6</v>
      </c>
      <c r="B106" s="269" t="s">
        <v>411</v>
      </c>
      <c r="C106" s="270"/>
      <c r="D106" s="96"/>
      <c r="E106" s="96"/>
      <c r="F106" s="96"/>
      <c r="G106" s="96"/>
      <c r="H106" s="96"/>
      <c r="I106" s="96"/>
      <c r="J106" s="96"/>
      <c r="K106" s="96"/>
      <c r="L106" s="47"/>
      <c r="M106" s="47"/>
    </row>
    <row r="107" spans="1:13" ht="132" x14ac:dyDescent="0.25">
      <c r="A107" s="4">
        <v>1</v>
      </c>
      <c r="B107" s="68" t="s">
        <v>472</v>
      </c>
      <c r="C107" s="4" t="s">
        <v>506</v>
      </c>
      <c r="D107" s="4">
        <v>2</v>
      </c>
      <c r="E107" s="97">
        <v>159.68</v>
      </c>
      <c r="F107" s="97">
        <v>532.26666666666665</v>
      </c>
      <c r="G107" s="30">
        <v>43575</v>
      </c>
      <c r="H107" s="97">
        <v>272.34375</v>
      </c>
      <c r="I107" s="4"/>
      <c r="J107" s="96"/>
      <c r="K107" s="96"/>
      <c r="L107" s="46"/>
      <c r="M107" s="46"/>
    </row>
    <row r="108" spans="1:13" ht="90" customHeight="1" x14ac:dyDescent="0.25">
      <c r="A108" s="4">
        <v>2</v>
      </c>
      <c r="B108" s="98" t="s">
        <v>406</v>
      </c>
      <c r="C108" s="4" t="s">
        <v>507</v>
      </c>
      <c r="D108" s="4">
        <v>1</v>
      </c>
      <c r="E108" s="97">
        <v>95.460000000000008</v>
      </c>
      <c r="F108" s="97">
        <v>318.20000000000005</v>
      </c>
      <c r="G108" s="30">
        <v>30511</v>
      </c>
      <c r="H108" s="97">
        <v>190.69374999999999</v>
      </c>
      <c r="I108" s="4"/>
      <c r="J108" s="96"/>
      <c r="K108" s="96"/>
      <c r="L108" s="46"/>
      <c r="M108" s="46"/>
    </row>
    <row r="109" spans="1:13" ht="132" x14ac:dyDescent="0.25">
      <c r="A109" s="4">
        <v>3</v>
      </c>
      <c r="B109" s="98" t="s">
        <v>409</v>
      </c>
      <c r="C109" s="4" t="s">
        <v>508</v>
      </c>
      <c r="D109" s="4">
        <v>2</v>
      </c>
      <c r="E109" s="97">
        <v>139.30000000000001</v>
      </c>
      <c r="F109" s="97">
        <v>464.33333333333337</v>
      </c>
      <c r="G109" s="30">
        <v>43257</v>
      </c>
      <c r="H109" s="97">
        <v>270.35624999999999</v>
      </c>
      <c r="I109" s="4"/>
      <c r="J109" s="96"/>
      <c r="K109" s="96"/>
      <c r="L109" s="46"/>
      <c r="M109" s="46"/>
    </row>
    <row r="110" spans="1:13" s="67" customFormat="1" ht="19.899999999999999" customHeight="1" x14ac:dyDescent="0.25">
      <c r="A110" s="3" t="s">
        <v>7</v>
      </c>
      <c r="B110" s="269" t="s">
        <v>401</v>
      </c>
      <c r="C110" s="270"/>
      <c r="D110" s="5"/>
      <c r="E110" s="14"/>
      <c r="F110" s="97"/>
      <c r="G110" s="13"/>
      <c r="H110" s="97"/>
      <c r="I110" s="3"/>
      <c r="J110" s="20"/>
      <c r="K110" s="20"/>
      <c r="L110" s="47"/>
      <c r="M110" s="47"/>
    </row>
    <row r="111" spans="1:13" ht="165" x14ac:dyDescent="0.25">
      <c r="A111" s="4">
        <v>1</v>
      </c>
      <c r="B111" s="98" t="s">
        <v>395</v>
      </c>
      <c r="C111" s="4" t="s">
        <v>509</v>
      </c>
      <c r="D111" s="4">
        <v>3</v>
      </c>
      <c r="E111" s="97">
        <v>146.23000000000002</v>
      </c>
      <c r="F111" s="97">
        <v>487.43333333333345</v>
      </c>
      <c r="G111" s="30">
        <v>51651</v>
      </c>
      <c r="H111" s="97">
        <v>322.81875000000002</v>
      </c>
      <c r="I111" s="4"/>
      <c r="J111" s="96"/>
      <c r="K111" s="96"/>
      <c r="L111" s="46"/>
      <c r="M111" s="46"/>
    </row>
    <row r="112" spans="1:13" ht="99" x14ac:dyDescent="0.25">
      <c r="A112" s="4">
        <v>2</v>
      </c>
      <c r="B112" s="98" t="s">
        <v>473</v>
      </c>
      <c r="C112" s="4" t="s">
        <v>510</v>
      </c>
      <c r="D112" s="4">
        <v>1</v>
      </c>
      <c r="E112" s="97">
        <v>286.47000000000003</v>
      </c>
      <c r="F112" s="97">
        <v>954.90000000000009</v>
      </c>
      <c r="G112" s="30">
        <v>46246</v>
      </c>
      <c r="H112" s="97">
        <v>289.03750000000002</v>
      </c>
      <c r="I112" s="4"/>
      <c r="J112" s="96"/>
      <c r="K112" s="96"/>
      <c r="L112" s="46"/>
      <c r="M112" s="46"/>
    </row>
    <row r="113" spans="1:13" s="67" customFormat="1" ht="19.899999999999999" customHeight="1" x14ac:dyDescent="0.25">
      <c r="A113" s="3" t="s">
        <v>8</v>
      </c>
      <c r="B113" s="269" t="s">
        <v>382</v>
      </c>
      <c r="C113" s="270"/>
      <c r="D113" s="5"/>
      <c r="E113" s="14"/>
      <c r="F113" s="97"/>
      <c r="G113" s="13"/>
      <c r="H113" s="97"/>
      <c r="I113" s="3"/>
      <c r="J113" s="20"/>
      <c r="K113" s="20"/>
      <c r="L113" s="47"/>
      <c r="M113" s="47"/>
    </row>
    <row r="114" spans="1:13" ht="99" x14ac:dyDescent="0.25">
      <c r="A114" s="4">
        <v>1</v>
      </c>
      <c r="B114" s="98" t="s">
        <v>383</v>
      </c>
      <c r="C114" s="4" t="s">
        <v>511</v>
      </c>
      <c r="D114" s="4">
        <v>1</v>
      </c>
      <c r="E114" s="97">
        <v>151.88</v>
      </c>
      <c r="F114" s="97">
        <v>506.26666666666671</v>
      </c>
      <c r="G114" s="30">
        <v>45282</v>
      </c>
      <c r="H114" s="97">
        <v>283.01249999999999</v>
      </c>
      <c r="I114" s="4"/>
      <c r="J114" s="96"/>
      <c r="K114" s="96"/>
      <c r="L114" s="46"/>
      <c r="M114" s="46"/>
    </row>
    <row r="115" spans="1:13" ht="82.5" x14ac:dyDescent="0.25">
      <c r="A115" s="4">
        <v>2</v>
      </c>
      <c r="B115" s="98" t="s">
        <v>384</v>
      </c>
      <c r="C115" s="4" t="s">
        <v>512</v>
      </c>
      <c r="D115" s="4">
        <v>1</v>
      </c>
      <c r="E115" s="97">
        <v>123.85</v>
      </c>
      <c r="F115" s="97">
        <v>412.83333333333331</v>
      </c>
      <c r="G115" s="30">
        <v>36074</v>
      </c>
      <c r="H115" s="97">
        <v>225.46249999999998</v>
      </c>
      <c r="I115" s="4"/>
      <c r="J115" s="4"/>
      <c r="K115" s="4"/>
      <c r="L115" s="46"/>
      <c r="M115" s="46"/>
    </row>
    <row r="116" spans="1:13" ht="99" x14ac:dyDescent="0.25">
      <c r="A116" s="4">
        <v>3</v>
      </c>
      <c r="B116" s="98" t="s">
        <v>386</v>
      </c>
      <c r="C116" s="4" t="s">
        <v>513</v>
      </c>
      <c r="D116" s="4">
        <v>1</v>
      </c>
      <c r="E116" s="97">
        <v>81.62</v>
      </c>
      <c r="F116" s="97">
        <v>272.06666666666666</v>
      </c>
      <c r="G116" s="30">
        <v>22281</v>
      </c>
      <c r="H116" s="97">
        <v>139.25624999999999</v>
      </c>
      <c r="I116" s="4"/>
      <c r="J116" s="4"/>
      <c r="K116" s="4"/>
      <c r="L116" s="46"/>
      <c r="M116" s="46"/>
    </row>
    <row r="117" spans="1:13" ht="132" x14ac:dyDescent="0.25">
      <c r="A117" s="4">
        <v>4</v>
      </c>
      <c r="B117" s="98" t="s">
        <v>388</v>
      </c>
      <c r="C117" s="4" t="s">
        <v>514</v>
      </c>
      <c r="D117" s="4">
        <v>2</v>
      </c>
      <c r="E117" s="97">
        <v>142.30000000000001</v>
      </c>
      <c r="F117" s="97">
        <v>474.33333333333343</v>
      </c>
      <c r="G117" s="30">
        <v>35596</v>
      </c>
      <c r="H117" s="97">
        <v>222.47499999999997</v>
      </c>
      <c r="I117" s="4"/>
      <c r="J117" s="4"/>
      <c r="K117" s="4"/>
      <c r="L117" s="46"/>
      <c r="M117" s="46"/>
    </row>
    <row r="118" spans="1:13" ht="88.9" customHeight="1" x14ac:dyDescent="0.25">
      <c r="A118" s="4">
        <v>5</v>
      </c>
      <c r="B118" s="98" t="s">
        <v>391</v>
      </c>
      <c r="C118" s="4" t="s">
        <v>515</v>
      </c>
      <c r="D118" s="4">
        <v>1</v>
      </c>
      <c r="E118" s="97">
        <v>90.84</v>
      </c>
      <c r="F118" s="97">
        <v>302.8</v>
      </c>
      <c r="G118" s="30">
        <v>21748</v>
      </c>
      <c r="H118" s="97">
        <v>135.92500000000001</v>
      </c>
      <c r="I118" s="4"/>
      <c r="J118" s="4"/>
      <c r="K118" s="4"/>
      <c r="L118" s="46"/>
      <c r="M118" s="46"/>
    </row>
    <row r="119" spans="1:13" s="67" customFormat="1" ht="19.899999999999999" customHeight="1" x14ac:dyDescent="0.25">
      <c r="A119" s="3" t="s">
        <v>81</v>
      </c>
      <c r="B119" s="269" t="s">
        <v>379</v>
      </c>
      <c r="C119" s="270"/>
      <c r="D119" s="5"/>
      <c r="E119" s="14"/>
      <c r="F119" s="97"/>
      <c r="G119" s="13"/>
      <c r="H119" s="97"/>
      <c r="I119" s="3"/>
      <c r="J119" s="3"/>
      <c r="K119" s="3"/>
      <c r="L119" s="47"/>
      <c r="M119" s="47"/>
    </row>
    <row r="120" spans="1:13" ht="115.5" x14ac:dyDescent="0.25">
      <c r="A120" s="4">
        <v>1</v>
      </c>
      <c r="B120" s="98" t="s">
        <v>369</v>
      </c>
      <c r="C120" s="4" t="s">
        <v>516</v>
      </c>
      <c r="D120" s="4">
        <v>2</v>
      </c>
      <c r="E120" s="97">
        <v>127.5</v>
      </c>
      <c r="F120" s="97">
        <v>425</v>
      </c>
      <c r="G120" s="30">
        <v>52590</v>
      </c>
      <c r="H120" s="97">
        <v>328.6875</v>
      </c>
      <c r="I120" s="4"/>
      <c r="J120" s="4"/>
      <c r="K120" s="4"/>
      <c r="L120" s="46"/>
      <c r="M120" s="46"/>
    </row>
    <row r="121" spans="1:13" ht="132" x14ac:dyDescent="0.25">
      <c r="A121" s="4">
        <v>2</v>
      </c>
      <c r="B121" s="98" t="s">
        <v>378</v>
      </c>
      <c r="C121" s="4" t="s">
        <v>517</v>
      </c>
      <c r="D121" s="4">
        <v>2</v>
      </c>
      <c r="E121" s="97">
        <v>154.52000000000001</v>
      </c>
      <c r="F121" s="97">
        <v>515.06666666666672</v>
      </c>
      <c r="G121" s="30">
        <v>54321</v>
      </c>
      <c r="H121" s="97">
        <v>339.50624999999997</v>
      </c>
      <c r="I121" s="4"/>
      <c r="J121" s="4"/>
      <c r="K121" s="4"/>
      <c r="L121" s="46"/>
      <c r="M121" s="46"/>
    </row>
    <row r="122" spans="1:13" ht="115.5" x14ac:dyDescent="0.25">
      <c r="A122" s="4">
        <v>3</v>
      </c>
      <c r="B122" s="98" t="s">
        <v>372</v>
      </c>
      <c r="C122" s="4" t="s">
        <v>518</v>
      </c>
      <c r="D122" s="4">
        <v>2</v>
      </c>
      <c r="E122" s="97">
        <v>118.27000000000001</v>
      </c>
      <c r="F122" s="97">
        <v>394.23333333333335</v>
      </c>
      <c r="G122" s="30">
        <v>53784</v>
      </c>
      <c r="H122" s="97">
        <v>336.15</v>
      </c>
      <c r="I122" s="4"/>
      <c r="J122" s="4"/>
      <c r="K122" s="4"/>
      <c r="L122" s="46"/>
      <c r="M122" s="46"/>
    </row>
    <row r="123" spans="1:13" s="67" customFormat="1" ht="19.899999999999999" customHeight="1" x14ac:dyDescent="0.25">
      <c r="A123" s="3" t="s">
        <v>105</v>
      </c>
      <c r="B123" s="269" t="s">
        <v>367</v>
      </c>
      <c r="C123" s="270"/>
      <c r="D123" s="3"/>
      <c r="E123" s="14"/>
      <c r="F123" s="97"/>
      <c r="G123" s="13"/>
      <c r="H123" s="97"/>
      <c r="I123" s="3"/>
      <c r="J123" s="3"/>
      <c r="K123" s="3"/>
      <c r="L123" s="47"/>
      <c r="M123" s="47"/>
    </row>
    <row r="124" spans="1:13" ht="132" x14ac:dyDescent="0.25">
      <c r="A124" s="4">
        <v>1</v>
      </c>
      <c r="B124" s="98" t="s">
        <v>362</v>
      </c>
      <c r="C124" s="4" t="s">
        <v>519</v>
      </c>
      <c r="D124" s="4">
        <v>2</v>
      </c>
      <c r="E124" s="97">
        <v>143.79</v>
      </c>
      <c r="F124" s="97">
        <v>479.3</v>
      </c>
      <c r="G124" s="30">
        <v>56675</v>
      </c>
      <c r="H124" s="97">
        <v>354.21875</v>
      </c>
      <c r="I124" s="4"/>
      <c r="J124" s="4"/>
      <c r="K124" s="4"/>
      <c r="L124" s="46"/>
      <c r="M124" s="46"/>
    </row>
    <row r="125" spans="1:13" ht="120.6" customHeight="1" x14ac:dyDescent="0.25">
      <c r="A125" s="4">
        <v>2</v>
      </c>
      <c r="B125" s="98" t="s">
        <v>364</v>
      </c>
      <c r="C125" s="4" t="s">
        <v>520</v>
      </c>
      <c r="D125" s="4">
        <v>2</v>
      </c>
      <c r="E125" s="97">
        <v>83.92</v>
      </c>
      <c r="F125" s="97">
        <v>279.73333333333335</v>
      </c>
      <c r="G125" s="30">
        <v>44695</v>
      </c>
      <c r="H125" s="97">
        <v>279.34375</v>
      </c>
      <c r="I125" s="4"/>
      <c r="J125" s="4"/>
      <c r="K125" s="4"/>
      <c r="L125" s="46"/>
      <c r="M125" s="46"/>
    </row>
    <row r="126" spans="1:13" ht="103.15" customHeight="1" x14ac:dyDescent="0.25">
      <c r="A126" s="4">
        <v>3</v>
      </c>
      <c r="B126" s="68" t="s">
        <v>363</v>
      </c>
      <c r="C126" s="4" t="s">
        <v>567</v>
      </c>
      <c r="D126" s="4">
        <v>1</v>
      </c>
      <c r="E126" s="97">
        <v>95.94</v>
      </c>
      <c r="F126" s="97">
        <v>319.8</v>
      </c>
      <c r="G126" s="30">
        <v>37528</v>
      </c>
      <c r="H126" s="97">
        <v>234.54999999999998</v>
      </c>
      <c r="I126" s="4"/>
      <c r="J126" s="4"/>
      <c r="K126" s="4"/>
      <c r="L126" s="46"/>
      <c r="M126" s="46"/>
    </row>
    <row r="127" spans="1:13" ht="126.6" customHeight="1" x14ac:dyDescent="0.25">
      <c r="A127" s="4">
        <v>4</v>
      </c>
      <c r="B127" s="98" t="s">
        <v>366</v>
      </c>
      <c r="C127" s="4" t="s">
        <v>521</v>
      </c>
      <c r="D127" s="4">
        <v>2</v>
      </c>
      <c r="E127" s="97">
        <v>115.86</v>
      </c>
      <c r="F127" s="97">
        <v>386.2</v>
      </c>
      <c r="G127" s="30">
        <v>36859</v>
      </c>
      <c r="H127" s="97">
        <v>230.36875000000001</v>
      </c>
      <c r="I127" s="4"/>
      <c r="J127" s="4"/>
      <c r="K127" s="4"/>
      <c r="L127" s="46"/>
      <c r="M127" s="46"/>
    </row>
    <row r="128" spans="1:13" ht="19.899999999999999" customHeight="1" x14ac:dyDescent="0.25">
      <c r="A128" s="3" t="s">
        <v>138</v>
      </c>
      <c r="B128" s="269" t="s">
        <v>353</v>
      </c>
      <c r="C128" s="270"/>
      <c r="D128" s="4"/>
      <c r="E128" s="9"/>
      <c r="F128" s="97"/>
      <c r="G128" s="10"/>
      <c r="H128" s="97"/>
      <c r="I128" s="4"/>
      <c r="J128" s="4"/>
      <c r="K128" s="4"/>
      <c r="L128" s="46"/>
      <c r="M128" s="46"/>
    </row>
    <row r="129" spans="1:13" ht="198" x14ac:dyDescent="0.25">
      <c r="A129" s="4">
        <v>1</v>
      </c>
      <c r="B129" s="98" t="s">
        <v>342</v>
      </c>
      <c r="C129" s="4" t="s">
        <v>522</v>
      </c>
      <c r="D129" s="4">
        <v>4</v>
      </c>
      <c r="E129" s="97">
        <v>122.10000000000001</v>
      </c>
      <c r="F129" s="97">
        <v>407</v>
      </c>
      <c r="G129" s="30">
        <v>70384</v>
      </c>
      <c r="H129" s="97">
        <v>439.9</v>
      </c>
      <c r="I129" s="4"/>
      <c r="J129" s="4"/>
      <c r="K129" s="4"/>
      <c r="L129" s="46"/>
      <c r="M129" s="46"/>
    </row>
    <row r="130" spans="1:13" ht="121.15" customHeight="1" x14ac:dyDescent="0.25">
      <c r="A130" s="4">
        <v>2</v>
      </c>
      <c r="B130" s="98" t="s">
        <v>354</v>
      </c>
      <c r="C130" s="4" t="s">
        <v>523</v>
      </c>
      <c r="D130" s="4">
        <v>2</v>
      </c>
      <c r="E130" s="97">
        <v>142.54</v>
      </c>
      <c r="F130" s="97">
        <v>475.13333333333333</v>
      </c>
      <c r="G130" s="30">
        <v>46773</v>
      </c>
      <c r="H130" s="97">
        <v>292.33125000000001</v>
      </c>
      <c r="I130" s="4"/>
      <c r="J130" s="4"/>
      <c r="K130" s="4"/>
      <c r="L130" s="46"/>
      <c r="M130" s="46"/>
    </row>
    <row r="131" spans="1:13" ht="132" x14ac:dyDescent="0.25">
      <c r="A131" s="4">
        <v>3</v>
      </c>
      <c r="B131" s="98" t="s">
        <v>351</v>
      </c>
      <c r="C131" s="4" t="s">
        <v>524</v>
      </c>
      <c r="D131" s="4">
        <v>2</v>
      </c>
      <c r="E131" s="97">
        <v>96.36999999999999</v>
      </c>
      <c r="F131" s="97">
        <v>321.23333333333329</v>
      </c>
      <c r="G131" s="30">
        <v>42250</v>
      </c>
      <c r="H131" s="97">
        <v>264.0625</v>
      </c>
      <c r="I131" s="4"/>
      <c r="J131" s="4"/>
      <c r="K131" s="4"/>
      <c r="L131" s="46"/>
      <c r="M131" s="46"/>
    </row>
    <row r="132" spans="1:13" ht="123" customHeight="1" x14ac:dyDescent="0.25">
      <c r="A132" s="4">
        <v>4</v>
      </c>
      <c r="B132" s="98" t="s">
        <v>356</v>
      </c>
      <c r="C132" s="4" t="s">
        <v>525</v>
      </c>
      <c r="D132" s="4">
        <v>2</v>
      </c>
      <c r="E132" s="97">
        <v>114.24</v>
      </c>
      <c r="F132" s="97">
        <v>380.79999999999995</v>
      </c>
      <c r="G132" s="30">
        <v>37877</v>
      </c>
      <c r="H132" s="97">
        <v>236.73125000000002</v>
      </c>
      <c r="I132" s="4"/>
      <c r="J132" s="4"/>
      <c r="K132" s="4"/>
      <c r="L132" s="46"/>
      <c r="M132" s="46"/>
    </row>
    <row r="133" spans="1:13" ht="123" customHeight="1" x14ac:dyDescent="0.25">
      <c r="A133" s="4">
        <v>5</v>
      </c>
      <c r="B133" s="98" t="s">
        <v>346</v>
      </c>
      <c r="C133" s="4" t="s">
        <v>526</v>
      </c>
      <c r="D133" s="4">
        <v>2</v>
      </c>
      <c r="E133" s="97">
        <v>90.25</v>
      </c>
      <c r="F133" s="97">
        <v>300.83333333333331</v>
      </c>
      <c r="G133" s="30">
        <v>38705</v>
      </c>
      <c r="H133" s="97">
        <v>241.90625</v>
      </c>
      <c r="I133" s="4"/>
      <c r="J133" s="4"/>
      <c r="K133" s="4"/>
      <c r="L133" s="46"/>
      <c r="M133" s="46"/>
    </row>
    <row r="134" spans="1:13" ht="87.6" customHeight="1" x14ac:dyDescent="0.25">
      <c r="A134" s="4">
        <v>6</v>
      </c>
      <c r="B134" s="98" t="s">
        <v>358</v>
      </c>
      <c r="C134" s="4" t="s">
        <v>527</v>
      </c>
      <c r="D134" s="4">
        <v>1</v>
      </c>
      <c r="E134" s="97">
        <v>73.84957</v>
      </c>
      <c r="F134" s="97">
        <v>246.16523333333333</v>
      </c>
      <c r="G134" s="30">
        <v>31700</v>
      </c>
      <c r="H134" s="97">
        <v>198.125</v>
      </c>
      <c r="I134" s="4"/>
      <c r="J134" s="4"/>
      <c r="K134" s="4"/>
      <c r="L134" s="46"/>
      <c r="M134" s="46"/>
    </row>
    <row r="135" spans="1:13" ht="19.899999999999999" customHeight="1" x14ac:dyDescent="0.25">
      <c r="A135" s="3" t="s">
        <v>121</v>
      </c>
      <c r="B135" s="269" t="s">
        <v>341</v>
      </c>
      <c r="C135" s="270"/>
      <c r="D135" s="4"/>
      <c r="E135" s="9"/>
      <c r="F135" s="97"/>
      <c r="G135" s="10"/>
      <c r="H135" s="97"/>
      <c r="I135" s="4"/>
      <c r="J135" s="4"/>
      <c r="K135" s="4"/>
      <c r="L135" s="46"/>
      <c r="M135" s="46"/>
    </row>
    <row r="136" spans="1:13" ht="148.5" x14ac:dyDescent="0.25">
      <c r="A136" s="4">
        <v>1</v>
      </c>
      <c r="B136" s="98" t="s">
        <v>331</v>
      </c>
      <c r="C136" s="4" t="s">
        <v>528</v>
      </c>
      <c r="D136" s="4">
        <v>3</v>
      </c>
      <c r="E136" s="97">
        <v>146.28</v>
      </c>
      <c r="F136" s="97">
        <v>487.6</v>
      </c>
      <c r="G136" s="30">
        <v>49450</v>
      </c>
      <c r="H136" s="97">
        <v>309.0625</v>
      </c>
      <c r="I136" s="4"/>
      <c r="J136" s="4"/>
      <c r="K136" s="4"/>
      <c r="L136" s="46"/>
      <c r="M136" s="46"/>
    </row>
    <row r="137" spans="1:13" ht="155.44999999999999" customHeight="1" x14ac:dyDescent="0.25">
      <c r="A137" s="4">
        <v>2</v>
      </c>
      <c r="B137" s="98" t="s">
        <v>337</v>
      </c>
      <c r="C137" s="4" t="s">
        <v>529</v>
      </c>
      <c r="D137" s="4">
        <v>3</v>
      </c>
      <c r="E137" s="97">
        <v>146.62</v>
      </c>
      <c r="F137" s="97">
        <v>488.73333333333335</v>
      </c>
      <c r="G137" s="30">
        <v>66731</v>
      </c>
      <c r="H137" s="97">
        <v>417.06874999999997</v>
      </c>
      <c r="I137" s="4"/>
      <c r="J137" s="4"/>
      <c r="K137" s="4"/>
      <c r="L137" s="46"/>
      <c r="M137" s="46"/>
    </row>
    <row r="138" spans="1:13" ht="121.9" customHeight="1" x14ac:dyDescent="0.25">
      <c r="A138" s="4">
        <v>3</v>
      </c>
      <c r="B138" s="98" t="s">
        <v>339</v>
      </c>
      <c r="C138" s="4" t="s">
        <v>530</v>
      </c>
      <c r="D138" s="4">
        <v>2</v>
      </c>
      <c r="E138" s="97">
        <v>130.02000000000001</v>
      </c>
      <c r="F138" s="97">
        <v>433.40000000000003</v>
      </c>
      <c r="G138" s="30">
        <v>53678</v>
      </c>
      <c r="H138" s="97">
        <v>335.48749999999995</v>
      </c>
      <c r="I138" s="4"/>
      <c r="J138" s="4"/>
      <c r="K138" s="4"/>
      <c r="L138" s="46"/>
      <c r="M138" s="46"/>
    </row>
    <row r="139" spans="1:13" ht="19.899999999999999" customHeight="1" x14ac:dyDescent="0.25">
      <c r="A139" s="3" t="s">
        <v>137</v>
      </c>
      <c r="B139" s="269" t="s">
        <v>330</v>
      </c>
      <c r="C139" s="270"/>
      <c r="D139" s="4"/>
      <c r="E139" s="9"/>
      <c r="F139" s="97"/>
      <c r="G139" s="10"/>
      <c r="H139" s="97"/>
      <c r="I139" s="4"/>
      <c r="J139" s="4"/>
      <c r="K139" s="4"/>
      <c r="L139" s="46"/>
      <c r="M139" s="46"/>
    </row>
    <row r="140" spans="1:13" ht="165" x14ac:dyDescent="0.25">
      <c r="A140" s="4">
        <v>1</v>
      </c>
      <c r="B140" s="98" t="s">
        <v>320</v>
      </c>
      <c r="C140" s="4" t="s">
        <v>531</v>
      </c>
      <c r="D140" s="4">
        <v>3</v>
      </c>
      <c r="E140" s="97">
        <v>104.62</v>
      </c>
      <c r="F140" s="97">
        <v>348.73333333333335</v>
      </c>
      <c r="G140" s="30">
        <v>59562</v>
      </c>
      <c r="H140" s="97">
        <v>372.26249999999999</v>
      </c>
      <c r="I140" s="4"/>
      <c r="J140" s="4"/>
      <c r="K140" s="4"/>
      <c r="L140" s="46"/>
      <c r="M140" s="46"/>
    </row>
    <row r="141" spans="1:13" ht="132" x14ac:dyDescent="0.25">
      <c r="A141" s="4">
        <v>2</v>
      </c>
      <c r="B141" s="98" t="s">
        <v>325</v>
      </c>
      <c r="C141" s="4" t="s">
        <v>532</v>
      </c>
      <c r="D141" s="4">
        <v>2</v>
      </c>
      <c r="E141" s="97">
        <v>107.64</v>
      </c>
      <c r="F141" s="97">
        <v>358.8</v>
      </c>
      <c r="G141" s="30">
        <v>70178</v>
      </c>
      <c r="H141" s="97">
        <v>438.61249999999995</v>
      </c>
      <c r="I141" s="4"/>
      <c r="J141" s="4"/>
      <c r="K141" s="4"/>
      <c r="L141" s="46"/>
      <c r="M141" s="46"/>
    </row>
    <row r="142" spans="1:13" ht="124.15" customHeight="1" x14ac:dyDescent="0.25">
      <c r="A142" s="4">
        <v>3</v>
      </c>
      <c r="B142" s="98" t="s">
        <v>300</v>
      </c>
      <c r="C142" s="4" t="s">
        <v>533</v>
      </c>
      <c r="D142" s="4">
        <v>2</v>
      </c>
      <c r="E142" s="97">
        <v>73.430000000000007</v>
      </c>
      <c r="F142" s="97">
        <v>244.76666666666671</v>
      </c>
      <c r="G142" s="30">
        <v>59475</v>
      </c>
      <c r="H142" s="97">
        <v>371.71875</v>
      </c>
      <c r="I142" s="4"/>
      <c r="J142" s="4"/>
      <c r="K142" s="4"/>
      <c r="L142" s="46"/>
      <c r="M142" s="46"/>
    </row>
    <row r="143" spans="1:13" ht="19.899999999999999" customHeight="1" x14ac:dyDescent="0.25">
      <c r="A143" s="3" t="s">
        <v>183</v>
      </c>
      <c r="B143" s="269" t="s">
        <v>313</v>
      </c>
      <c r="C143" s="270"/>
      <c r="D143" s="19"/>
      <c r="E143" s="9"/>
      <c r="F143" s="97"/>
      <c r="G143" s="10"/>
      <c r="H143" s="97"/>
      <c r="I143" s="4"/>
      <c r="J143" s="4"/>
      <c r="K143" s="4"/>
      <c r="L143" s="46"/>
      <c r="M143" s="46"/>
    </row>
    <row r="144" spans="1:13" ht="165" x14ac:dyDescent="0.25">
      <c r="A144" s="4">
        <v>1</v>
      </c>
      <c r="B144" s="98" t="s">
        <v>308</v>
      </c>
      <c r="C144" s="4" t="s">
        <v>534</v>
      </c>
      <c r="D144" s="4">
        <v>3</v>
      </c>
      <c r="E144" s="97">
        <v>281.7</v>
      </c>
      <c r="F144" s="97">
        <v>938.99999999999989</v>
      </c>
      <c r="G144" s="30">
        <v>61517</v>
      </c>
      <c r="H144" s="97">
        <v>384.48125000000005</v>
      </c>
      <c r="I144" s="4"/>
      <c r="J144" s="4"/>
      <c r="K144" s="4"/>
      <c r="L144" s="46"/>
      <c r="M144" s="46"/>
    </row>
    <row r="145" spans="1:13" ht="115.5" x14ac:dyDescent="0.25">
      <c r="A145" s="4">
        <v>2</v>
      </c>
      <c r="B145" s="98" t="s">
        <v>311</v>
      </c>
      <c r="C145" s="4" t="s">
        <v>546</v>
      </c>
      <c r="D145" s="4">
        <v>2</v>
      </c>
      <c r="E145" s="97">
        <v>163.41000000000003</v>
      </c>
      <c r="F145" s="97">
        <v>544.70000000000005</v>
      </c>
      <c r="G145" s="30">
        <v>29682</v>
      </c>
      <c r="H145" s="97">
        <v>185.51249999999999</v>
      </c>
      <c r="I145" s="4"/>
      <c r="J145" s="4"/>
      <c r="K145" s="4"/>
      <c r="L145" s="46"/>
      <c r="M145" s="46"/>
    </row>
    <row r="146" spans="1:13" ht="165" x14ac:dyDescent="0.25">
      <c r="A146" s="4">
        <v>3</v>
      </c>
      <c r="B146" s="98" t="s">
        <v>314</v>
      </c>
      <c r="C146" s="4" t="s">
        <v>535</v>
      </c>
      <c r="D146" s="4">
        <v>3</v>
      </c>
      <c r="E146" s="97">
        <v>210.5</v>
      </c>
      <c r="F146" s="97">
        <v>701.66666666666663</v>
      </c>
      <c r="G146" s="30">
        <v>60747</v>
      </c>
      <c r="H146" s="97">
        <v>379.66874999999999</v>
      </c>
      <c r="I146" s="4"/>
      <c r="J146" s="4"/>
      <c r="K146" s="4"/>
      <c r="L146" s="46"/>
      <c r="M146" s="46"/>
    </row>
    <row r="147" spans="1:13" ht="66" x14ac:dyDescent="0.25">
      <c r="A147" s="4">
        <v>4</v>
      </c>
      <c r="B147" s="98" t="s">
        <v>304</v>
      </c>
      <c r="C147" s="94" t="s">
        <v>572</v>
      </c>
      <c r="D147" s="4">
        <v>0</v>
      </c>
      <c r="E147" s="97">
        <v>281.7</v>
      </c>
      <c r="F147" s="97">
        <v>611.87</v>
      </c>
      <c r="G147" s="30">
        <v>61517</v>
      </c>
      <c r="H147" s="97">
        <v>231.76</v>
      </c>
      <c r="I147" s="4"/>
      <c r="J147" s="4"/>
      <c r="K147" s="4"/>
      <c r="L147" s="46"/>
      <c r="M147" s="46"/>
    </row>
    <row r="148" spans="1:13" ht="66" x14ac:dyDescent="0.25">
      <c r="A148" s="4">
        <v>5</v>
      </c>
      <c r="B148" s="99" t="s">
        <v>443</v>
      </c>
      <c r="C148" s="93" t="s">
        <v>568</v>
      </c>
      <c r="D148" s="4">
        <v>0</v>
      </c>
      <c r="E148" s="97">
        <v>163.69999999999999</v>
      </c>
      <c r="F148" s="97">
        <v>545.66999999999996</v>
      </c>
      <c r="G148" s="30">
        <v>18257</v>
      </c>
      <c r="H148" s="97">
        <v>228.21</v>
      </c>
      <c r="I148" s="4"/>
      <c r="J148" s="4"/>
      <c r="K148" s="4"/>
      <c r="L148" s="46"/>
      <c r="M148" s="46"/>
    </row>
    <row r="149" spans="1:13" ht="19.899999999999999" customHeight="1" x14ac:dyDescent="0.25">
      <c r="A149" s="3" t="s">
        <v>251</v>
      </c>
      <c r="B149" s="269" t="s">
        <v>291</v>
      </c>
      <c r="C149" s="270"/>
      <c r="D149" s="19"/>
      <c r="E149" s="9"/>
      <c r="F149" s="97"/>
      <c r="G149" s="10"/>
      <c r="H149" s="97"/>
      <c r="I149" s="4"/>
      <c r="J149" s="4"/>
      <c r="K149" s="4"/>
      <c r="L149" s="46"/>
      <c r="M149" s="46"/>
    </row>
    <row r="150" spans="1:13" ht="115.5" x14ac:dyDescent="0.25">
      <c r="A150" s="4">
        <v>1</v>
      </c>
      <c r="B150" s="98" t="s">
        <v>466</v>
      </c>
      <c r="C150" s="4" t="s">
        <v>536</v>
      </c>
      <c r="D150" s="4">
        <v>2</v>
      </c>
      <c r="E150" s="97">
        <v>184.14</v>
      </c>
      <c r="F150" s="97">
        <v>613.79999999999995</v>
      </c>
      <c r="G150" s="30">
        <v>20039</v>
      </c>
      <c r="H150" s="97">
        <v>125.24375000000001</v>
      </c>
      <c r="I150" s="4"/>
      <c r="J150" s="4"/>
      <c r="K150" s="4" t="s">
        <v>251</v>
      </c>
      <c r="L150" s="46"/>
      <c r="M150" s="46"/>
    </row>
    <row r="151" spans="1:13" ht="82.5" x14ac:dyDescent="0.25">
      <c r="A151" s="4">
        <v>2</v>
      </c>
      <c r="B151" s="98" t="s">
        <v>289</v>
      </c>
      <c r="C151" s="4" t="s">
        <v>537</v>
      </c>
      <c r="D151" s="4">
        <v>1</v>
      </c>
      <c r="E151" s="97">
        <v>229.35</v>
      </c>
      <c r="F151" s="97">
        <v>764.5</v>
      </c>
      <c r="G151" s="30">
        <v>17526</v>
      </c>
      <c r="H151" s="97">
        <v>109.53749999999999</v>
      </c>
      <c r="I151" s="4"/>
      <c r="J151" s="4"/>
      <c r="K151" s="4" t="s">
        <v>251</v>
      </c>
      <c r="L151" s="46"/>
      <c r="M151" s="46"/>
    </row>
    <row r="152" spans="1:13" ht="19.899999999999999" customHeight="1" x14ac:dyDescent="0.25">
      <c r="A152" s="3" t="s">
        <v>361</v>
      </c>
      <c r="B152" s="269" t="s">
        <v>297</v>
      </c>
      <c r="C152" s="270"/>
      <c r="D152" s="4"/>
      <c r="E152" s="9"/>
      <c r="F152" s="97"/>
      <c r="G152" s="10"/>
      <c r="H152" s="97"/>
      <c r="I152" s="4"/>
      <c r="J152" s="4"/>
      <c r="K152" s="4"/>
      <c r="L152" s="46"/>
      <c r="M152" s="46"/>
    </row>
    <row r="153" spans="1:13" ht="99" x14ac:dyDescent="0.25">
      <c r="A153" s="4">
        <v>1</v>
      </c>
      <c r="B153" s="98" t="s">
        <v>296</v>
      </c>
      <c r="C153" s="4" t="s">
        <v>538</v>
      </c>
      <c r="D153" s="4">
        <v>1</v>
      </c>
      <c r="E153" s="97">
        <v>285.38</v>
      </c>
      <c r="F153" s="97">
        <v>951.26666666666665</v>
      </c>
      <c r="G153" s="30">
        <v>24099</v>
      </c>
      <c r="H153" s="97">
        <v>150.61875000000001</v>
      </c>
      <c r="I153" s="4"/>
      <c r="J153" s="4"/>
      <c r="K153" s="4"/>
      <c r="L153" s="46"/>
      <c r="M153" s="46"/>
    </row>
    <row r="154" spans="1:13" ht="132" x14ac:dyDescent="0.25">
      <c r="A154" s="4">
        <v>2</v>
      </c>
      <c r="B154" s="98" t="s">
        <v>298</v>
      </c>
      <c r="C154" s="4" t="s">
        <v>539</v>
      </c>
      <c r="D154" s="4">
        <v>2</v>
      </c>
      <c r="E154" s="97">
        <v>138.07</v>
      </c>
      <c r="F154" s="97">
        <v>460.23333333333329</v>
      </c>
      <c r="G154" s="30">
        <v>58312</v>
      </c>
      <c r="H154" s="97">
        <v>364.45</v>
      </c>
      <c r="I154" s="4"/>
      <c r="J154" s="4"/>
      <c r="K154" s="4"/>
      <c r="L154" s="46"/>
      <c r="M154" s="46"/>
    </row>
    <row r="155" spans="1:13" ht="66" x14ac:dyDescent="0.25">
      <c r="A155" s="4">
        <v>3</v>
      </c>
      <c r="B155" s="98" t="s">
        <v>303</v>
      </c>
      <c r="C155" s="4" t="s">
        <v>566</v>
      </c>
      <c r="D155" s="4">
        <v>0</v>
      </c>
      <c r="E155" s="97">
        <v>4.3099999999999996</v>
      </c>
      <c r="F155" s="97"/>
      <c r="G155" s="30">
        <v>2789</v>
      </c>
      <c r="H155" s="97"/>
      <c r="I155" s="4"/>
      <c r="J155" s="4" t="s">
        <v>251</v>
      </c>
      <c r="K155" s="4"/>
      <c r="L155" s="46"/>
      <c r="M155" s="46"/>
    </row>
    <row r="156" spans="1:13" ht="66" x14ac:dyDescent="0.25">
      <c r="A156" s="4">
        <v>4</v>
      </c>
      <c r="B156" s="98" t="s">
        <v>440</v>
      </c>
      <c r="C156" s="4" t="s">
        <v>571</v>
      </c>
      <c r="D156" s="4">
        <v>0</v>
      </c>
      <c r="E156" s="97">
        <v>3.46</v>
      </c>
      <c r="F156" s="97"/>
      <c r="G156" s="30">
        <v>2546</v>
      </c>
      <c r="H156" s="97"/>
      <c r="I156" s="4"/>
      <c r="J156" s="4" t="s">
        <v>251</v>
      </c>
      <c r="K156" s="4"/>
      <c r="L156" s="46"/>
      <c r="M156" s="46"/>
    </row>
    <row r="157" spans="1:13" ht="19.899999999999999" customHeight="1" x14ac:dyDescent="0.25">
      <c r="A157" s="3" t="s">
        <v>368</v>
      </c>
      <c r="B157" s="269" t="s">
        <v>266</v>
      </c>
      <c r="C157" s="270"/>
      <c r="D157" s="4"/>
      <c r="E157" s="97"/>
      <c r="F157" s="97"/>
      <c r="G157" s="30"/>
      <c r="H157" s="97"/>
      <c r="I157" s="4"/>
      <c r="J157" s="4"/>
      <c r="K157" s="4"/>
      <c r="L157" s="46"/>
      <c r="M157" s="46"/>
    </row>
    <row r="158" spans="1:13" ht="99" x14ac:dyDescent="0.25">
      <c r="A158" s="4">
        <v>1</v>
      </c>
      <c r="B158" s="98" t="s">
        <v>474</v>
      </c>
      <c r="C158" s="4" t="s">
        <v>540</v>
      </c>
      <c r="D158" s="4">
        <v>3</v>
      </c>
      <c r="E158" s="97">
        <v>24.75</v>
      </c>
      <c r="F158" s="97"/>
      <c r="G158" s="30">
        <v>23179</v>
      </c>
      <c r="H158" s="97"/>
      <c r="I158" s="4"/>
      <c r="J158" s="4" t="s">
        <v>251</v>
      </c>
      <c r="K158" s="4"/>
      <c r="L158" s="46"/>
      <c r="M158" s="46"/>
    </row>
    <row r="159" spans="1:13" ht="19.899999999999999" customHeight="1" x14ac:dyDescent="0.25">
      <c r="A159" s="3" t="s">
        <v>380</v>
      </c>
      <c r="B159" s="269" t="s">
        <v>467</v>
      </c>
      <c r="C159" s="270"/>
      <c r="D159" s="4"/>
      <c r="E159" s="9"/>
      <c r="F159" s="97"/>
      <c r="G159" s="10"/>
      <c r="H159" s="97"/>
      <c r="I159" s="4"/>
      <c r="J159" s="4"/>
      <c r="K159" s="4"/>
      <c r="L159" s="46"/>
      <c r="M159" s="46"/>
    </row>
    <row r="160" spans="1:13" ht="148.5" x14ac:dyDescent="0.25">
      <c r="A160" s="4">
        <v>1</v>
      </c>
      <c r="B160" s="98" t="s">
        <v>277</v>
      </c>
      <c r="C160" s="4" t="s">
        <v>569</v>
      </c>
      <c r="D160" s="4">
        <v>2</v>
      </c>
      <c r="E160" s="97">
        <v>95.89</v>
      </c>
      <c r="F160" s="97">
        <v>1743.4545454545453</v>
      </c>
      <c r="G160" s="30">
        <v>55185</v>
      </c>
      <c r="H160" s="97">
        <v>262.78571428571428</v>
      </c>
      <c r="I160" s="4"/>
      <c r="J160" s="4"/>
      <c r="K160" s="4"/>
      <c r="L160" s="46"/>
      <c r="M160" s="46"/>
    </row>
    <row r="161" spans="1:13" ht="340.15" customHeight="1" x14ac:dyDescent="0.25">
      <c r="A161" s="4">
        <v>2</v>
      </c>
      <c r="B161" s="98" t="s">
        <v>475</v>
      </c>
      <c r="C161" s="4" t="s">
        <v>541</v>
      </c>
      <c r="D161" s="4">
        <v>8</v>
      </c>
      <c r="E161" s="97">
        <v>45.53</v>
      </c>
      <c r="F161" s="97">
        <v>827.81818181818187</v>
      </c>
      <c r="G161" s="30">
        <v>250661</v>
      </c>
      <c r="H161" s="97">
        <v>1193.6238095238095</v>
      </c>
      <c r="I161" s="4"/>
      <c r="J161" s="4"/>
      <c r="K161" s="4"/>
      <c r="L161" s="46"/>
      <c r="M161" s="46"/>
    </row>
    <row r="162" spans="1:13" ht="19.899999999999999" customHeight="1" x14ac:dyDescent="0.25">
      <c r="A162" s="3" t="s">
        <v>394</v>
      </c>
      <c r="B162" s="269" t="s">
        <v>275</v>
      </c>
      <c r="C162" s="270"/>
      <c r="D162" s="4"/>
      <c r="E162" s="9"/>
      <c r="F162" s="97"/>
      <c r="G162" s="10"/>
      <c r="H162" s="97"/>
      <c r="I162" s="4"/>
      <c r="J162" s="4"/>
      <c r="K162" s="4"/>
      <c r="L162" s="46"/>
      <c r="M162" s="46"/>
    </row>
    <row r="163" spans="1:13" ht="165" x14ac:dyDescent="0.25">
      <c r="A163" s="4">
        <v>1</v>
      </c>
      <c r="B163" s="98" t="s">
        <v>269</v>
      </c>
      <c r="C163" s="4" t="s">
        <v>542</v>
      </c>
      <c r="D163" s="4">
        <v>3</v>
      </c>
      <c r="E163" s="97">
        <v>61.35</v>
      </c>
      <c r="F163" s="97">
        <v>1115.4545454545455</v>
      </c>
      <c r="G163" s="30">
        <v>40609</v>
      </c>
      <c r="H163" s="97">
        <v>193.37619047619049</v>
      </c>
      <c r="I163" s="4"/>
      <c r="J163" s="4"/>
      <c r="K163" s="4" t="s">
        <v>251</v>
      </c>
      <c r="L163" s="46"/>
      <c r="M163" s="46"/>
    </row>
    <row r="164" spans="1:13" ht="145.15" customHeight="1" x14ac:dyDescent="0.25">
      <c r="A164" s="4">
        <v>2</v>
      </c>
      <c r="B164" s="98" t="s">
        <v>272</v>
      </c>
      <c r="C164" s="4" t="s">
        <v>543</v>
      </c>
      <c r="D164" s="4">
        <v>2</v>
      </c>
      <c r="E164" s="97">
        <v>79.773689999999988</v>
      </c>
      <c r="F164" s="97">
        <v>1450.4307272727272</v>
      </c>
      <c r="G164" s="30">
        <v>25865</v>
      </c>
      <c r="H164" s="97">
        <v>123.16666666666667</v>
      </c>
      <c r="I164" s="4"/>
      <c r="J164" s="4"/>
      <c r="K164" s="4"/>
      <c r="L164" s="46"/>
      <c r="M164" s="46"/>
    </row>
    <row r="165" spans="1:13" ht="66" x14ac:dyDescent="0.25">
      <c r="A165" s="4">
        <v>3</v>
      </c>
      <c r="B165" s="98" t="s">
        <v>439</v>
      </c>
      <c r="C165" s="4" t="s">
        <v>570</v>
      </c>
      <c r="D165" s="4">
        <v>0</v>
      </c>
      <c r="E165" s="95">
        <v>2.54</v>
      </c>
      <c r="F165" s="97"/>
      <c r="G165" s="30">
        <v>1872</v>
      </c>
      <c r="H165" s="97"/>
      <c r="I165" s="4"/>
      <c r="J165" s="4" t="s">
        <v>251</v>
      </c>
      <c r="K165" s="4"/>
      <c r="L165" s="46"/>
      <c r="M165" s="46"/>
    </row>
    <row r="166" spans="1:13" ht="19.899999999999999" customHeight="1" x14ac:dyDescent="0.25">
      <c r="A166" s="3" t="s">
        <v>402</v>
      </c>
      <c r="B166" s="269" t="s">
        <v>468</v>
      </c>
      <c r="C166" s="270"/>
      <c r="D166" s="4"/>
      <c r="E166" s="9"/>
      <c r="F166" s="97"/>
      <c r="G166" s="10"/>
      <c r="H166" s="97"/>
      <c r="I166" s="4"/>
      <c r="J166" s="4"/>
      <c r="K166" s="4"/>
      <c r="L166" s="46"/>
      <c r="M166" s="46"/>
    </row>
    <row r="167" spans="1:13" ht="313.5" x14ac:dyDescent="0.25">
      <c r="A167" s="4">
        <v>1</v>
      </c>
      <c r="B167" s="98" t="s">
        <v>255</v>
      </c>
      <c r="C167" s="4" t="s">
        <v>545</v>
      </c>
      <c r="D167" s="4">
        <v>7</v>
      </c>
      <c r="E167" s="97">
        <v>575.29</v>
      </c>
      <c r="F167" s="97"/>
      <c r="G167" s="30">
        <v>157629</v>
      </c>
      <c r="H167" s="97"/>
      <c r="I167" s="4"/>
      <c r="J167" s="4" t="s">
        <v>251</v>
      </c>
      <c r="K167" s="4"/>
      <c r="L167" s="46"/>
      <c r="M167" s="46"/>
    </row>
    <row r="168" spans="1:13" ht="82.5" x14ac:dyDescent="0.25">
      <c r="A168" s="4">
        <v>2</v>
      </c>
      <c r="B168" s="98" t="s">
        <v>253</v>
      </c>
      <c r="C168" s="4" t="s">
        <v>544</v>
      </c>
      <c r="D168" s="4">
        <v>0</v>
      </c>
      <c r="E168" s="97">
        <v>13.98</v>
      </c>
      <c r="F168" s="97"/>
      <c r="G168" s="30">
        <v>1896</v>
      </c>
      <c r="H168" s="97"/>
      <c r="I168" s="4"/>
      <c r="J168" s="4" t="s">
        <v>251</v>
      </c>
      <c r="K168" s="4"/>
      <c r="L168" s="46"/>
      <c r="M168" s="46"/>
    </row>
  </sheetData>
  <mergeCells count="28">
    <mergeCell ref="B159:C159"/>
    <mergeCell ref="B162:C162"/>
    <mergeCell ref="B166:C166"/>
    <mergeCell ref="B106:C106"/>
    <mergeCell ref="B139:C139"/>
    <mergeCell ref="B143:C143"/>
    <mergeCell ref="B149:C149"/>
    <mergeCell ref="B152:C152"/>
    <mergeCell ref="B157:C157"/>
    <mergeCell ref="B113:C113"/>
    <mergeCell ref="B110:C110"/>
    <mergeCell ref="B119:C119"/>
    <mergeCell ref="B123:C123"/>
    <mergeCell ref="B128:C128"/>
    <mergeCell ref="B135:C135"/>
    <mergeCell ref="A4:K4"/>
    <mergeCell ref="E1:K1"/>
    <mergeCell ref="A3:K3"/>
    <mergeCell ref="B6:B7"/>
    <mergeCell ref="A6:A7"/>
    <mergeCell ref="C6:C7"/>
    <mergeCell ref="D6:D7"/>
    <mergeCell ref="E6:F6"/>
    <mergeCell ref="G6:H6"/>
    <mergeCell ref="I6:I7"/>
    <mergeCell ref="J6:J7"/>
    <mergeCell ref="K6:K7"/>
    <mergeCell ref="A2:K2"/>
  </mergeCells>
  <phoneticPr fontId="15" type="noConversion"/>
  <printOptions horizontalCentered="1"/>
  <pageMargins left="0.31496062992125984" right="0.31496062992125984" top="0.74803149606299213" bottom="0.74803149606299213" header="0.31496062992125984" footer="0.31496062992125984"/>
  <pageSetup paperSize="9" scale="80" orientation="landscape" r:id="rId1"/>
  <rowBreaks count="3" manualBreakCount="3">
    <brk id="109" max="12" man="1"/>
    <brk id="138" max="12" man="1"/>
    <brk id="1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9"/>
  <sheetViews>
    <sheetView topLeftCell="A10" workbookViewId="0">
      <selection activeCell="B118" sqref="B118"/>
    </sheetView>
  </sheetViews>
  <sheetFormatPr defaultColWidth="8.85546875" defaultRowHeight="16.5" x14ac:dyDescent="0.25"/>
  <cols>
    <col min="1" max="1" width="13" style="1" customWidth="1"/>
    <col min="2" max="2" width="12.28515625" style="1" customWidth="1"/>
    <col min="3" max="3" width="15.5703125" style="1" customWidth="1"/>
    <col min="4" max="4" width="14" style="27" customWidth="1"/>
    <col min="5" max="5" width="14.7109375" style="1" customWidth="1"/>
    <col min="6" max="6" width="14.28515625" style="1" customWidth="1"/>
    <col min="7" max="7" width="14.5703125" style="1" customWidth="1"/>
    <col min="8" max="8" width="14.7109375" style="1" customWidth="1"/>
    <col min="9" max="16384" width="8.85546875" style="1"/>
  </cols>
  <sheetData>
    <row r="1" spans="1:32" ht="19.149999999999999" customHeight="1" x14ac:dyDescent="0.25">
      <c r="A1" s="253" t="s">
        <v>579</v>
      </c>
      <c r="B1" s="253"/>
      <c r="C1" s="253"/>
      <c r="D1" s="253"/>
      <c r="E1" s="253"/>
      <c r="F1" s="253"/>
      <c r="G1" s="253"/>
      <c r="H1" s="253"/>
    </row>
    <row r="2" spans="1:32" ht="37.9" customHeight="1" x14ac:dyDescent="0.25">
      <c r="A2" s="271" t="s">
        <v>580</v>
      </c>
      <c r="B2" s="271"/>
      <c r="C2" s="271"/>
      <c r="D2" s="271"/>
      <c r="E2" s="271"/>
      <c r="F2" s="271"/>
      <c r="G2" s="271"/>
      <c r="H2" s="271"/>
      <c r="I2" s="26"/>
      <c r="J2" s="26"/>
      <c r="K2" s="26"/>
      <c r="L2" s="26"/>
      <c r="M2" s="26"/>
      <c r="N2" s="26"/>
      <c r="O2" s="26"/>
      <c r="P2" s="26"/>
      <c r="Q2" s="26"/>
      <c r="R2" s="26"/>
      <c r="S2" s="26"/>
      <c r="T2" s="26"/>
      <c r="U2" s="26"/>
      <c r="V2" s="26"/>
      <c r="W2" s="26"/>
      <c r="X2" s="26"/>
      <c r="Y2" s="26"/>
      <c r="Z2" s="26"/>
      <c r="AA2" s="26"/>
      <c r="AB2" s="26"/>
      <c r="AC2" s="26"/>
      <c r="AD2" s="26"/>
      <c r="AE2" s="26"/>
      <c r="AF2" s="26"/>
    </row>
    <row r="3" spans="1:32" ht="10.15" customHeight="1" x14ac:dyDescent="0.25">
      <c r="A3" s="25"/>
      <c r="B3" s="25"/>
      <c r="C3" s="25"/>
      <c r="D3" s="25"/>
      <c r="E3" s="25"/>
      <c r="F3" s="25"/>
      <c r="G3" s="25"/>
      <c r="H3" s="25"/>
      <c r="I3" s="26"/>
      <c r="J3" s="26"/>
      <c r="K3" s="26"/>
      <c r="L3" s="26"/>
      <c r="M3" s="26"/>
      <c r="N3" s="26"/>
      <c r="O3" s="26"/>
      <c r="P3" s="26"/>
      <c r="Q3" s="26"/>
      <c r="R3" s="26"/>
      <c r="S3" s="26"/>
      <c r="T3" s="26"/>
      <c r="U3" s="26"/>
      <c r="V3" s="26"/>
      <c r="W3" s="26"/>
      <c r="X3" s="26"/>
      <c r="Y3" s="26"/>
      <c r="Z3" s="26"/>
      <c r="AA3" s="26"/>
      <c r="AB3" s="26"/>
      <c r="AC3" s="26"/>
      <c r="AD3" s="26"/>
      <c r="AE3" s="26"/>
      <c r="AF3" s="26"/>
    </row>
    <row r="4" spans="1:32" ht="28.15" customHeight="1" x14ac:dyDescent="0.25">
      <c r="A4" s="266" t="s">
        <v>252</v>
      </c>
      <c r="B4" s="266" t="s">
        <v>228</v>
      </c>
      <c r="C4" s="266" t="s">
        <v>229</v>
      </c>
      <c r="D4" s="266" t="s">
        <v>230</v>
      </c>
      <c r="E4" s="266" t="s">
        <v>231</v>
      </c>
      <c r="F4" s="266" t="s">
        <v>232</v>
      </c>
      <c r="G4" s="266" t="s">
        <v>233</v>
      </c>
      <c r="H4" s="266" t="s">
        <v>234</v>
      </c>
    </row>
    <row r="5" spans="1:32" ht="99.6" customHeight="1" x14ac:dyDescent="0.25">
      <c r="A5" s="266"/>
      <c r="B5" s="266"/>
      <c r="C5" s="266"/>
      <c r="D5" s="266"/>
      <c r="E5" s="266"/>
      <c r="F5" s="266"/>
      <c r="G5" s="266"/>
      <c r="H5" s="266"/>
    </row>
    <row r="6" spans="1:32" ht="23.25" customHeight="1" x14ac:dyDescent="0.25">
      <c r="A6" s="267" t="s">
        <v>584</v>
      </c>
      <c r="B6" s="268"/>
      <c r="C6" s="3"/>
      <c r="D6" s="3"/>
      <c r="E6" s="3"/>
      <c r="F6" s="3"/>
      <c r="G6" s="3"/>
      <c r="H6" s="3"/>
    </row>
    <row r="7" spans="1:32" s="199" customFormat="1" ht="18.75" x14ac:dyDescent="0.3">
      <c r="A7" s="196" t="s">
        <v>247</v>
      </c>
      <c r="B7" s="196">
        <v>110</v>
      </c>
      <c r="C7" s="196">
        <v>0</v>
      </c>
      <c r="D7" s="197">
        <v>1</v>
      </c>
      <c r="E7" s="198">
        <v>109</v>
      </c>
      <c r="F7" s="196">
        <v>44</v>
      </c>
      <c r="G7" s="196">
        <v>0</v>
      </c>
      <c r="H7" s="196">
        <v>66</v>
      </c>
    </row>
    <row r="8" spans="1:32" s="199" customFormat="1" ht="18.75" x14ac:dyDescent="0.3">
      <c r="A8" s="196" t="s">
        <v>249</v>
      </c>
      <c r="B8" s="196">
        <v>18</v>
      </c>
      <c r="C8" s="196">
        <v>0</v>
      </c>
      <c r="D8" s="197">
        <v>0</v>
      </c>
      <c r="E8" s="198">
        <v>18</v>
      </c>
      <c r="F8" s="196">
        <v>0</v>
      </c>
      <c r="G8" s="196">
        <v>0</v>
      </c>
      <c r="H8" s="196">
        <v>18</v>
      </c>
    </row>
    <row r="9" spans="1:32" s="199" customFormat="1" ht="18.75" x14ac:dyDescent="0.3">
      <c r="A9" s="196" t="s">
        <v>248</v>
      </c>
      <c r="B9" s="196">
        <v>27</v>
      </c>
      <c r="C9" s="196">
        <v>0</v>
      </c>
      <c r="D9" s="196">
        <v>0</v>
      </c>
      <c r="E9" s="198">
        <v>27</v>
      </c>
      <c r="F9" s="196">
        <v>10</v>
      </c>
      <c r="G9" s="196">
        <v>0</v>
      </c>
      <c r="H9" s="196">
        <v>17</v>
      </c>
    </row>
    <row r="10" spans="1:32" s="201" customFormat="1" ht="24.75" customHeight="1" x14ac:dyDescent="0.3">
      <c r="A10" s="200" t="s">
        <v>841</v>
      </c>
      <c r="B10" s="200">
        <v>155</v>
      </c>
      <c r="C10" s="200">
        <v>0</v>
      </c>
      <c r="D10" s="200">
        <v>1</v>
      </c>
      <c r="E10" s="200">
        <v>154</v>
      </c>
      <c r="F10" s="200">
        <v>54</v>
      </c>
      <c r="G10" s="200">
        <v>0</v>
      </c>
      <c r="H10" s="200">
        <v>101</v>
      </c>
    </row>
    <row r="11" spans="1:32" ht="23.25" customHeight="1" x14ac:dyDescent="0.25">
      <c r="A11" s="267" t="s">
        <v>413</v>
      </c>
      <c r="B11" s="268"/>
      <c r="C11" s="3"/>
      <c r="D11" s="3"/>
      <c r="E11" s="3"/>
      <c r="F11" s="3"/>
      <c r="G11" s="3"/>
      <c r="H11" s="3"/>
    </row>
    <row r="12" spans="1:32" ht="19.899999999999999" customHeight="1" x14ac:dyDescent="0.25">
      <c r="A12" s="28" t="s">
        <v>247</v>
      </c>
      <c r="B12" s="30">
        <v>116</v>
      </c>
      <c r="C12" s="30">
        <v>2</v>
      </c>
      <c r="D12" s="30">
        <v>4</v>
      </c>
      <c r="E12" s="30">
        <f>B12-C12-D12</f>
        <v>110</v>
      </c>
      <c r="F12" s="30">
        <v>41</v>
      </c>
      <c r="G12" s="30">
        <v>3</v>
      </c>
      <c r="H12" s="30">
        <v>72</v>
      </c>
    </row>
    <row r="13" spans="1:32" ht="19.899999999999999" customHeight="1" x14ac:dyDescent="0.25">
      <c r="A13" s="28" t="s">
        <v>248</v>
      </c>
      <c r="B13" s="30">
        <v>17</v>
      </c>
      <c r="C13" s="30">
        <v>0</v>
      </c>
      <c r="D13" s="30">
        <v>0</v>
      </c>
      <c r="E13" s="30">
        <f t="shared" ref="E13:E14" si="0">B13-C13-D13</f>
        <v>17</v>
      </c>
      <c r="F13" s="30">
        <v>4</v>
      </c>
      <c r="G13" s="30">
        <v>0</v>
      </c>
      <c r="H13" s="30">
        <f t="shared" ref="H13:H14" si="1">B13-F13</f>
        <v>13</v>
      </c>
    </row>
    <row r="14" spans="1:32" ht="19.899999999999999" customHeight="1" x14ac:dyDescent="0.25">
      <c r="A14" s="28" t="s">
        <v>249</v>
      </c>
      <c r="B14" s="30">
        <v>10</v>
      </c>
      <c r="C14" s="30">
        <v>0</v>
      </c>
      <c r="D14" s="30">
        <v>0</v>
      </c>
      <c r="E14" s="30">
        <f t="shared" si="0"/>
        <v>10</v>
      </c>
      <c r="F14" s="30">
        <v>0</v>
      </c>
      <c r="G14" s="30">
        <v>0</v>
      </c>
      <c r="H14" s="30">
        <f t="shared" si="1"/>
        <v>10</v>
      </c>
    </row>
    <row r="15" spans="1:32" ht="19.899999999999999" customHeight="1" x14ac:dyDescent="0.25">
      <c r="A15" s="28" t="s">
        <v>469</v>
      </c>
      <c r="B15" s="30">
        <v>0</v>
      </c>
      <c r="C15" s="30">
        <v>0</v>
      </c>
      <c r="D15" s="30">
        <v>0</v>
      </c>
      <c r="E15" s="30">
        <v>0</v>
      </c>
      <c r="F15" s="30">
        <v>3</v>
      </c>
      <c r="G15" s="30">
        <v>0</v>
      </c>
      <c r="H15" s="30">
        <v>0</v>
      </c>
    </row>
    <row r="16" spans="1:32" s="27" customFormat="1" ht="19.899999999999999" customHeight="1" x14ac:dyDescent="0.25">
      <c r="A16" s="85" t="s">
        <v>470</v>
      </c>
      <c r="B16" s="31">
        <f>SUM(B12:B14)</f>
        <v>143</v>
      </c>
      <c r="C16" s="31">
        <f t="shared" ref="C16:E16" si="2">SUM(C12:C14)</f>
        <v>2</v>
      </c>
      <c r="D16" s="31">
        <f t="shared" si="2"/>
        <v>4</v>
      </c>
      <c r="E16" s="31">
        <f t="shared" si="2"/>
        <v>137</v>
      </c>
      <c r="F16" s="31">
        <f>SUM(F12:F15)</f>
        <v>48</v>
      </c>
      <c r="G16" s="31">
        <f>SUM(G12:G15)</f>
        <v>3</v>
      </c>
      <c r="H16" s="31">
        <f>SUM(H12:H15)</f>
        <v>95</v>
      </c>
    </row>
    <row r="17" spans="5:5" ht="8.4499999999999993" customHeight="1" x14ac:dyDescent="0.25"/>
    <row r="19" spans="5:5" x14ac:dyDescent="0.25">
      <c r="E19" s="34"/>
    </row>
  </sheetData>
  <mergeCells count="12">
    <mergeCell ref="A2:H2"/>
    <mergeCell ref="A1:H1"/>
    <mergeCell ref="A11:B11"/>
    <mergeCell ref="H4:H5"/>
    <mergeCell ref="A4:A5"/>
    <mergeCell ref="B4:B5"/>
    <mergeCell ref="C4:C5"/>
    <mergeCell ref="D4:D5"/>
    <mergeCell ref="E4:E5"/>
    <mergeCell ref="F4:F5"/>
    <mergeCell ref="G4:G5"/>
    <mergeCell ref="A6:B6"/>
  </mergeCells>
  <printOptions horizontalCentered="1"/>
  <pageMargins left="0.19685039370078741" right="0.11811023622047245"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00"/>
  <sheetViews>
    <sheetView topLeftCell="A409" zoomScaleNormal="100" workbookViewId="0">
      <selection activeCell="F8" sqref="F8"/>
    </sheetView>
  </sheetViews>
  <sheetFormatPr defaultColWidth="8.85546875" defaultRowHeight="16.5" x14ac:dyDescent="0.25"/>
  <cols>
    <col min="1" max="1" width="5.85546875" style="1" customWidth="1"/>
    <col min="2" max="2" width="39.42578125" style="1" customWidth="1"/>
    <col min="3" max="4" width="9.28515625" style="1" bestFit="1" customWidth="1"/>
    <col min="5" max="5" width="8.28515625" style="1" customWidth="1"/>
    <col min="6" max="8" width="9.28515625" style="1" bestFit="1" customWidth="1"/>
    <col min="9" max="9" width="8.28515625" style="1" customWidth="1"/>
    <col min="10" max="10" width="9.7109375" style="1" customWidth="1"/>
    <col min="11" max="11" width="7.7109375" style="1" customWidth="1"/>
    <col min="12" max="12" width="8.140625" style="1" customWidth="1"/>
    <col min="13" max="13" width="7.28515625" style="1" customWidth="1"/>
    <col min="14" max="14" width="9.28515625" style="1" bestFit="1" customWidth="1"/>
    <col min="15" max="16384" width="8.85546875" style="1"/>
  </cols>
  <sheetData>
    <row r="1" spans="1:15" ht="16.5" customHeight="1" x14ac:dyDescent="0.25">
      <c r="A1" s="253" t="s">
        <v>583</v>
      </c>
      <c r="B1" s="253"/>
      <c r="C1" s="253"/>
      <c r="D1" s="253"/>
      <c r="E1" s="253"/>
      <c r="F1" s="253"/>
      <c r="G1" s="253"/>
      <c r="H1" s="253"/>
      <c r="I1" s="253"/>
      <c r="J1" s="253"/>
      <c r="K1" s="253"/>
      <c r="L1" s="253"/>
      <c r="M1" s="253"/>
      <c r="N1" s="253"/>
    </row>
    <row r="2" spans="1:15" ht="22.5" customHeight="1" x14ac:dyDescent="0.25">
      <c r="A2" s="271" t="s">
        <v>582</v>
      </c>
      <c r="B2" s="271"/>
      <c r="C2" s="271"/>
      <c r="D2" s="271"/>
      <c r="E2" s="271"/>
      <c r="F2" s="271"/>
      <c r="G2" s="271"/>
      <c r="H2" s="271"/>
      <c r="I2" s="271"/>
      <c r="J2" s="271"/>
      <c r="K2" s="271"/>
      <c r="L2" s="271"/>
      <c r="M2" s="271"/>
      <c r="N2" s="271"/>
    </row>
    <row r="3" spans="1:15" x14ac:dyDescent="0.25">
      <c r="A3" s="273" t="s">
        <v>575</v>
      </c>
      <c r="B3" s="273"/>
      <c r="C3" s="273"/>
      <c r="D3" s="273"/>
      <c r="E3" s="273"/>
      <c r="F3" s="273"/>
      <c r="G3" s="273"/>
      <c r="H3" s="273"/>
      <c r="I3" s="273"/>
      <c r="J3" s="273"/>
      <c r="K3" s="273"/>
      <c r="L3" s="273"/>
      <c r="M3" s="273"/>
      <c r="N3" s="273"/>
    </row>
    <row r="4" spans="1:15" ht="12" customHeight="1" x14ac:dyDescent="0.25">
      <c r="A4" s="32"/>
      <c r="B4" s="32"/>
      <c r="C4" s="32"/>
      <c r="D4" s="32"/>
      <c r="E4" s="32"/>
      <c r="F4" s="32"/>
      <c r="G4" s="32"/>
      <c r="H4" s="32"/>
      <c r="I4" s="32"/>
      <c r="J4" s="32"/>
      <c r="K4" s="32"/>
      <c r="L4" s="32"/>
      <c r="M4" s="32"/>
      <c r="N4" s="32"/>
    </row>
    <row r="5" spans="1:15" ht="108.6" customHeight="1" x14ac:dyDescent="0.25">
      <c r="A5" s="272" t="s">
        <v>210</v>
      </c>
      <c r="B5" s="274" t="s">
        <v>480</v>
      </c>
      <c r="C5" s="272" t="s">
        <v>235</v>
      </c>
      <c r="D5" s="272"/>
      <c r="E5" s="272"/>
      <c r="F5" s="272"/>
      <c r="G5" s="272" t="s">
        <v>236</v>
      </c>
      <c r="H5" s="272"/>
      <c r="I5" s="272"/>
      <c r="J5" s="272"/>
      <c r="K5" s="272" t="s">
        <v>476</v>
      </c>
      <c r="L5" s="272"/>
      <c r="M5" s="272"/>
      <c r="N5" s="272"/>
    </row>
    <row r="6" spans="1:15" ht="73.150000000000006" customHeight="1" x14ac:dyDescent="0.25">
      <c r="A6" s="272"/>
      <c r="B6" s="275"/>
      <c r="C6" s="29" t="s">
        <v>238</v>
      </c>
      <c r="D6" s="29" t="s">
        <v>239</v>
      </c>
      <c r="E6" s="29" t="s">
        <v>240</v>
      </c>
      <c r="F6" s="29" t="s">
        <v>241</v>
      </c>
      <c r="G6" s="29" t="s">
        <v>238</v>
      </c>
      <c r="H6" s="29" t="s">
        <v>239</v>
      </c>
      <c r="I6" s="29" t="s">
        <v>240</v>
      </c>
      <c r="J6" s="29" t="s">
        <v>241</v>
      </c>
      <c r="K6" s="29" t="s">
        <v>238</v>
      </c>
      <c r="L6" s="29" t="s">
        <v>239</v>
      </c>
      <c r="M6" s="29" t="s">
        <v>240</v>
      </c>
      <c r="N6" s="29" t="s">
        <v>241</v>
      </c>
    </row>
    <row r="7" spans="1:15" ht="21" customHeight="1" x14ac:dyDescent="0.25">
      <c r="A7" s="19"/>
      <c r="B7" s="4">
        <v>1</v>
      </c>
      <c r="C7" s="4">
        <v>2</v>
      </c>
      <c r="D7" s="4">
        <v>3</v>
      </c>
      <c r="E7" s="4">
        <v>4</v>
      </c>
      <c r="F7" s="4">
        <v>5</v>
      </c>
      <c r="G7" s="4">
        <v>6</v>
      </c>
      <c r="H7" s="4">
        <v>7</v>
      </c>
      <c r="I7" s="4">
        <v>8</v>
      </c>
      <c r="J7" s="4">
        <v>9</v>
      </c>
      <c r="K7" s="4">
        <v>10</v>
      </c>
      <c r="L7" s="4">
        <v>11</v>
      </c>
      <c r="M7" s="4">
        <v>12</v>
      </c>
      <c r="N7" s="4">
        <v>13</v>
      </c>
    </row>
    <row r="8" spans="1:15" ht="21" customHeight="1" x14ac:dyDescent="0.25">
      <c r="A8" s="19"/>
      <c r="B8" s="3" t="s">
        <v>584</v>
      </c>
      <c r="C8" s="4"/>
      <c r="D8" s="4"/>
      <c r="E8" s="4"/>
      <c r="F8" s="4"/>
      <c r="G8" s="4"/>
      <c r="H8" s="4"/>
      <c r="I8" s="4"/>
      <c r="J8" s="4"/>
      <c r="K8" s="4"/>
      <c r="L8" s="4"/>
      <c r="M8" s="4"/>
      <c r="N8" s="4"/>
    </row>
    <row r="9" spans="1:15" s="206" customFormat="1" ht="17.25" x14ac:dyDescent="0.3">
      <c r="A9" s="202" t="s">
        <v>549</v>
      </c>
      <c r="B9" s="203" t="s">
        <v>477</v>
      </c>
      <c r="C9" s="204">
        <f t="shared" ref="C9:N9" si="0">C10+C25+C35+C52+C69+C90+C106+C123+C141+C157+C178</f>
        <v>1705</v>
      </c>
      <c r="D9" s="204">
        <f t="shared" si="0"/>
        <v>1692</v>
      </c>
      <c r="E9" s="204">
        <f t="shared" si="0"/>
        <v>0</v>
      </c>
      <c r="F9" s="204">
        <f t="shared" si="0"/>
        <v>2130</v>
      </c>
      <c r="G9" s="204">
        <f t="shared" si="0"/>
        <v>1642</v>
      </c>
      <c r="H9" s="204">
        <f t="shared" si="0"/>
        <v>1513</v>
      </c>
      <c r="I9" s="204">
        <f t="shared" si="0"/>
        <v>0</v>
      </c>
      <c r="J9" s="204">
        <f t="shared" si="0"/>
        <v>2490</v>
      </c>
      <c r="K9" s="204">
        <f t="shared" si="0"/>
        <v>260</v>
      </c>
      <c r="L9" s="204">
        <f t="shared" si="0"/>
        <v>196</v>
      </c>
      <c r="M9" s="204">
        <f t="shared" si="0"/>
        <v>0</v>
      </c>
      <c r="N9" s="204">
        <f t="shared" si="0"/>
        <v>231</v>
      </c>
      <c r="O9" s="205"/>
    </row>
    <row r="10" spans="1:15" s="206" customFormat="1" ht="17.25" x14ac:dyDescent="0.3">
      <c r="A10" s="202" t="s">
        <v>6</v>
      </c>
      <c r="B10" s="16" t="s">
        <v>585</v>
      </c>
      <c r="C10" s="178">
        <f t="shared" ref="C10:N10" si="1">C11+C14</f>
        <v>132</v>
      </c>
      <c r="D10" s="178">
        <f t="shared" si="1"/>
        <v>142</v>
      </c>
      <c r="E10" s="178">
        <f t="shared" si="1"/>
        <v>0</v>
      </c>
      <c r="F10" s="178">
        <f t="shared" si="1"/>
        <v>168</v>
      </c>
      <c r="G10" s="178">
        <f t="shared" si="1"/>
        <v>129</v>
      </c>
      <c r="H10" s="178">
        <f t="shared" si="1"/>
        <v>123</v>
      </c>
      <c r="I10" s="178">
        <f t="shared" si="1"/>
        <v>0</v>
      </c>
      <c r="J10" s="178">
        <f t="shared" si="1"/>
        <v>411</v>
      </c>
      <c r="K10" s="178">
        <f t="shared" si="1"/>
        <v>22</v>
      </c>
      <c r="L10" s="178">
        <f t="shared" si="1"/>
        <v>11</v>
      </c>
      <c r="M10" s="178">
        <f t="shared" si="1"/>
        <v>0</v>
      </c>
      <c r="N10" s="178">
        <f t="shared" si="1"/>
        <v>11</v>
      </c>
    </row>
    <row r="11" spans="1:15" s="206" customFormat="1" ht="17.25" x14ac:dyDescent="0.3">
      <c r="A11" s="207">
        <v>1</v>
      </c>
      <c r="B11" s="208" t="s">
        <v>750</v>
      </c>
      <c r="C11" s="178">
        <f>SUM(C12:C13)</f>
        <v>22</v>
      </c>
      <c r="D11" s="178">
        <f t="shared" ref="D11:N11" si="2">SUM(D12:D13)</f>
        <v>22</v>
      </c>
      <c r="E11" s="178">
        <f t="shared" si="2"/>
        <v>0</v>
      </c>
      <c r="F11" s="178">
        <f t="shared" si="2"/>
        <v>28</v>
      </c>
      <c r="G11" s="178">
        <f t="shared" si="2"/>
        <v>22</v>
      </c>
      <c r="H11" s="178">
        <f t="shared" si="2"/>
        <v>16</v>
      </c>
      <c r="I11" s="178">
        <f t="shared" si="2"/>
        <v>0</v>
      </c>
      <c r="J11" s="178">
        <f t="shared" si="2"/>
        <v>56</v>
      </c>
      <c r="K11" s="178">
        <f t="shared" si="2"/>
        <v>6</v>
      </c>
      <c r="L11" s="178">
        <f t="shared" si="2"/>
        <v>1</v>
      </c>
      <c r="M11" s="178">
        <f t="shared" si="2"/>
        <v>0</v>
      </c>
      <c r="N11" s="178">
        <f t="shared" si="2"/>
        <v>1</v>
      </c>
    </row>
    <row r="12" spans="1:15" s="206" customFormat="1" ht="17.25" x14ac:dyDescent="0.3">
      <c r="A12" s="48" t="s">
        <v>213</v>
      </c>
      <c r="B12" s="11" t="s">
        <v>587</v>
      </c>
      <c r="C12" s="209">
        <v>11</v>
      </c>
      <c r="D12" s="209">
        <v>11</v>
      </c>
      <c r="E12" s="209">
        <v>0</v>
      </c>
      <c r="F12" s="209">
        <v>14</v>
      </c>
      <c r="G12" s="209">
        <v>11</v>
      </c>
      <c r="H12" s="209">
        <v>8</v>
      </c>
      <c r="I12" s="209">
        <v>0</v>
      </c>
      <c r="J12" s="209">
        <v>34</v>
      </c>
      <c r="K12" s="209">
        <v>2</v>
      </c>
      <c r="L12" s="209">
        <v>1</v>
      </c>
      <c r="M12" s="209">
        <v>0</v>
      </c>
      <c r="N12" s="209">
        <v>1</v>
      </c>
    </row>
    <row r="13" spans="1:15" s="206" customFormat="1" ht="17.25" x14ac:dyDescent="0.3">
      <c r="A13" s="48" t="s">
        <v>214</v>
      </c>
      <c r="B13" s="210" t="s">
        <v>588</v>
      </c>
      <c r="C13" s="209">
        <v>11</v>
      </c>
      <c r="D13" s="209">
        <v>11</v>
      </c>
      <c r="E13" s="209">
        <v>0</v>
      </c>
      <c r="F13" s="209">
        <v>14</v>
      </c>
      <c r="G13" s="209">
        <v>11</v>
      </c>
      <c r="H13" s="209">
        <v>8</v>
      </c>
      <c r="I13" s="209">
        <v>0</v>
      </c>
      <c r="J13" s="209">
        <v>22</v>
      </c>
      <c r="K13" s="209">
        <v>4</v>
      </c>
      <c r="L13" s="209">
        <v>0</v>
      </c>
      <c r="M13" s="209">
        <v>0</v>
      </c>
      <c r="N13" s="209">
        <v>0</v>
      </c>
    </row>
    <row r="14" spans="1:15" s="206" customFormat="1" ht="17.25" x14ac:dyDescent="0.3">
      <c r="A14" s="207">
        <v>2</v>
      </c>
      <c r="B14" s="208" t="s">
        <v>589</v>
      </c>
      <c r="C14" s="178">
        <f>SUM(C15:C24)</f>
        <v>110</v>
      </c>
      <c r="D14" s="178">
        <f t="shared" ref="D14:N14" si="3">SUM(D15:D24)</f>
        <v>120</v>
      </c>
      <c r="E14" s="178">
        <f t="shared" si="3"/>
        <v>0</v>
      </c>
      <c r="F14" s="178">
        <f t="shared" si="3"/>
        <v>140</v>
      </c>
      <c r="G14" s="178">
        <f t="shared" si="3"/>
        <v>107</v>
      </c>
      <c r="H14" s="178">
        <f t="shared" si="3"/>
        <v>107</v>
      </c>
      <c r="I14" s="178">
        <f t="shared" si="3"/>
        <v>0</v>
      </c>
      <c r="J14" s="178">
        <f t="shared" si="3"/>
        <v>355</v>
      </c>
      <c r="K14" s="178">
        <f t="shared" si="3"/>
        <v>16</v>
      </c>
      <c r="L14" s="178">
        <f t="shared" si="3"/>
        <v>10</v>
      </c>
      <c r="M14" s="178">
        <f t="shared" si="3"/>
        <v>0</v>
      </c>
      <c r="N14" s="178">
        <f t="shared" si="3"/>
        <v>10</v>
      </c>
    </row>
    <row r="15" spans="1:15" s="206" customFormat="1" ht="17.25" x14ac:dyDescent="0.3">
      <c r="A15" s="48" t="s">
        <v>225</v>
      </c>
      <c r="B15" s="210" t="s">
        <v>595</v>
      </c>
      <c r="C15" s="209">
        <v>11</v>
      </c>
      <c r="D15" s="209">
        <v>12</v>
      </c>
      <c r="E15" s="209">
        <v>0</v>
      </c>
      <c r="F15" s="209">
        <v>14</v>
      </c>
      <c r="G15" s="209">
        <v>11</v>
      </c>
      <c r="H15" s="209">
        <v>14</v>
      </c>
      <c r="I15" s="209">
        <v>0</v>
      </c>
      <c r="J15" s="209">
        <v>44</v>
      </c>
      <c r="K15" s="209">
        <v>1</v>
      </c>
      <c r="L15" s="209">
        <v>2</v>
      </c>
      <c r="M15" s="209">
        <v>0</v>
      </c>
      <c r="N15" s="209">
        <v>2</v>
      </c>
    </row>
    <row r="16" spans="1:15" s="206" customFormat="1" ht="17.25" x14ac:dyDescent="0.3">
      <c r="A16" s="48" t="s">
        <v>222</v>
      </c>
      <c r="B16" s="210" t="s">
        <v>590</v>
      </c>
      <c r="C16" s="209">
        <v>11</v>
      </c>
      <c r="D16" s="209">
        <v>12</v>
      </c>
      <c r="E16" s="209">
        <v>0</v>
      </c>
      <c r="F16" s="209">
        <v>14</v>
      </c>
      <c r="G16" s="209">
        <v>10</v>
      </c>
      <c r="H16" s="209">
        <v>9</v>
      </c>
      <c r="I16" s="209">
        <v>0</v>
      </c>
      <c r="J16" s="209">
        <v>28</v>
      </c>
      <c r="K16" s="209">
        <v>3</v>
      </c>
      <c r="L16" s="209">
        <v>0</v>
      </c>
      <c r="M16" s="209">
        <v>0</v>
      </c>
      <c r="N16" s="209">
        <v>0</v>
      </c>
    </row>
    <row r="17" spans="1:14" s="206" customFormat="1" ht="17.25" x14ac:dyDescent="0.3">
      <c r="A17" s="48" t="s">
        <v>447</v>
      </c>
      <c r="B17" s="210" t="s">
        <v>591</v>
      </c>
      <c r="C17" s="209">
        <v>11</v>
      </c>
      <c r="D17" s="209">
        <v>12</v>
      </c>
      <c r="E17" s="209">
        <v>0</v>
      </c>
      <c r="F17" s="209">
        <v>14</v>
      </c>
      <c r="G17" s="209">
        <v>10</v>
      </c>
      <c r="H17" s="209">
        <v>9</v>
      </c>
      <c r="I17" s="209">
        <v>0</v>
      </c>
      <c r="J17" s="209">
        <v>34</v>
      </c>
      <c r="K17" s="209">
        <v>0</v>
      </c>
      <c r="L17" s="209">
        <v>2</v>
      </c>
      <c r="M17" s="209">
        <v>0</v>
      </c>
      <c r="N17" s="209">
        <v>2</v>
      </c>
    </row>
    <row r="18" spans="1:14" s="206" customFormat="1" ht="17.25" x14ac:dyDescent="0.3">
      <c r="A18" s="48" t="s">
        <v>448</v>
      </c>
      <c r="B18" s="210" t="s">
        <v>593</v>
      </c>
      <c r="C18" s="209">
        <v>11</v>
      </c>
      <c r="D18" s="209">
        <v>12</v>
      </c>
      <c r="E18" s="209">
        <v>0</v>
      </c>
      <c r="F18" s="209">
        <v>14</v>
      </c>
      <c r="G18" s="209">
        <v>11</v>
      </c>
      <c r="H18" s="209">
        <v>11</v>
      </c>
      <c r="I18" s="209">
        <v>0</v>
      </c>
      <c r="J18" s="209">
        <v>41</v>
      </c>
      <c r="K18" s="209">
        <v>4</v>
      </c>
      <c r="L18" s="209">
        <v>1</v>
      </c>
      <c r="M18" s="209">
        <v>0</v>
      </c>
      <c r="N18" s="209">
        <v>1</v>
      </c>
    </row>
    <row r="19" spans="1:14" s="206" customFormat="1" ht="17.25" x14ac:dyDescent="0.3">
      <c r="A19" s="48" t="s">
        <v>449</v>
      </c>
      <c r="B19" s="210" t="s">
        <v>594</v>
      </c>
      <c r="C19" s="209">
        <v>11</v>
      </c>
      <c r="D19" s="209">
        <v>12</v>
      </c>
      <c r="E19" s="209">
        <v>0</v>
      </c>
      <c r="F19" s="209">
        <v>14</v>
      </c>
      <c r="G19" s="209">
        <v>11</v>
      </c>
      <c r="H19" s="209">
        <v>10</v>
      </c>
      <c r="I19" s="209">
        <v>0</v>
      </c>
      <c r="J19" s="209">
        <v>25</v>
      </c>
      <c r="K19" s="209">
        <v>1</v>
      </c>
      <c r="L19" s="209">
        <v>0</v>
      </c>
      <c r="M19" s="209">
        <v>0</v>
      </c>
      <c r="N19" s="209">
        <v>0</v>
      </c>
    </row>
    <row r="20" spans="1:14" s="206" customFormat="1" ht="17.25" x14ac:dyDescent="0.3">
      <c r="A20" s="48" t="s">
        <v>450</v>
      </c>
      <c r="B20" s="210" t="s">
        <v>592</v>
      </c>
      <c r="C20" s="209">
        <v>11</v>
      </c>
      <c r="D20" s="209">
        <v>12</v>
      </c>
      <c r="E20" s="209">
        <v>0</v>
      </c>
      <c r="F20" s="209">
        <v>14</v>
      </c>
      <c r="G20" s="209">
        <v>11</v>
      </c>
      <c r="H20" s="209">
        <v>13</v>
      </c>
      <c r="I20" s="209">
        <v>0</v>
      </c>
      <c r="J20" s="209">
        <v>36</v>
      </c>
      <c r="K20" s="209">
        <v>0</v>
      </c>
      <c r="L20" s="209">
        <v>1</v>
      </c>
      <c r="M20" s="209">
        <v>0</v>
      </c>
      <c r="N20" s="209">
        <v>1</v>
      </c>
    </row>
    <row r="21" spans="1:14" s="206" customFormat="1" ht="17.25" x14ac:dyDescent="0.3">
      <c r="A21" s="48" t="s">
        <v>451</v>
      </c>
      <c r="B21" s="211" t="s">
        <v>596</v>
      </c>
      <c r="C21" s="209">
        <v>11</v>
      </c>
      <c r="D21" s="209">
        <v>12</v>
      </c>
      <c r="E21" s="209">
        <v>0</v>
      </c>
      <c r="F21" s="209">
        <v>14</v>
      </c>
      <c r="G21" s="209">
        <v>10</v>
      </c>
      <c r="H21" s="209">
        <v>12</v>
      </c>
      <c r="I21" s="209">
        <v>0</v>
      </c>
      <c r="J21" s="209">
        <v>29</v>
      </c>
      <c r="K21" s="209">
        <v>2</v>
      </c>
      <c r="L21" s="209">
        <v>1</v>
      </c>
      <c r="M21" s="209">
        <v>0</v>
      </c>
      <c r="N21" s="209">
        <v>1</v>
      </c>
    </row>
    <row r="22" spans="1:14" s="206" customFormat="1" ht="17.25" x14ac:dyDescent="0.3">
      <c r="A22" s="48" t="s">
        <v>452</v>
      </c>
      <c r="B22" s="211" t="s">
        <v>597</v>
      </c>
      <c r="C22" s="209">
        <v>11</v>
      </c>
      <c r="D22" s="209">
        <v>12</v>
      </c>
      <c r="E22" s="209">
        <v>0</v>
      </c>
      <c r="F22" s="209">
        <v>14</v>
      </c>
      <c r="G22" s="209">
        <v>11</v>
      </c>
      <c r="H22" s="209">
        <v>10</v>
      </c>
      <c r="I22" s="209">
        <v>0</v>
      </c>
      <c r="J22" s="209">
        <v>41</v>
      </c>
      <c r="K22" s="209">
        <v>1</v>
      </c>
      <c r="L22" s="209">
        <v>3</v>
      </c>
      <c r="M22" s="209">
        <v>0</v>
      </c>
      <c r="N22" s="209">
        <v>3</v>
      </c>
    </row>
    <row r="23" spans="1:14" s="206" customFormat="1" ht="17.25" x14ac:dyDescent="0.3">
      <c r="A23" s="48" t="s">
        <v>453</v>
      </c>
      <c r="B23" s="210" t="s">
        <v>598</v>
      </c>
      <c r="C23" s="209">
        <v>11</v>
      </c>
      <c r="D23" s="209">
        <v>12</v>
      </c>
      <c r="E23" s="209">
        <v>0</v>
      </c>
      <c r="F23" s="209">
        <v>14</v>
      </c>
      <c r="G23" s="209">
        <v>11</v>
      </c>
      <c r="H23" s="209">
        <v>10</v>
      </c>
      <c r="I23" s="209">
        <v>0</v>
      </c>
      <c r="J23" s="209">
        <v>39</v>
      </c>
      <c r="K23" s="209">
        <v>3</v>
      </c>
      <c r="L23" s="209">
        <v>0</v>
      </c>
      <c r="M23" s="209">
        <v>0</v>
      </c>
      <c r="N23" s="209">
        <v>0</v>
      </c>
    </row>
    <row r="24" spans="1:14" s="206" customFormat="1" ht="17.25" x14ac:dyDescent="0.3">
      <c r="A24" s="48" t="s">
        <v>454</v>
      </c>
      <c r="B24" s="210" t="s">
        <v>599</v>
      </c>
      <c r="C24" s="209">
        <v>11</v>
      </c>
      <c r="D24" s="209">
        <v>12</v>
      </c>
      <c r="E24" s="209">
        <v>0</v>
      </c>
      <c r="F24" s="209">
        <v>14</v>
      </c>
      <c r="G24" s="209">
        <v>11</v>
      </c>
      <c r="H24" s="209">
        <v>9</v>
      </c>
      <c r="I24" s="209">
        <v>0</v>
      </c>
      <c r="J24" s="209">
        <v>38</v>
      </c>
      <c r="K24" s="209">
        <v>1</v>
      </c>
      <c r="L24" s="209">
        <v>0</v>
      </c>
      <c r="M24" s="209">
        <v>0</v>
      </c>
      <c r="N24" s="209">
        <v>0</v>
      </c>
    </row>
    <row r="25" spans="1:14" s="206" customFormat="1" ht="17.25" x14ac:dyDescent="0.3">
      <c r="A25" s="202" t="s">
        <v>7</v>
      </c>
      <c r="B25" s="208" t="s">
        <v>600</v>
      </c>
      <c r="C25" s="178">
        <f t="shared" ref="C25:N25" si="4">C26+C29</f>
        <v>77</v>
      </c>
      <c r="D25" s="178">
        <f t="shared" si="4"/>
        <v>80</v>
      </c>
      <c r="E25" s="178">
        <f t="shared" si="4"/>
        <v>0</v>
      </c>
      <c r="F25" s="178">
        <f t="shared" si="4"/>
        <v>96</v>
      </c>
      <c r="G25" s="178">
        <f t="shared" si="4"/>
        <v>74</v>
      </c>
      <c r="H25" s="178">
        <f t="shared" si="4"/>
        <v>70</v>
      </c>
      <c r="I25" s="178">
        <f t="shared" si="4"/>
        <v>0</v>
      </c>
      <c r="J25" s="178">
        <f t="shared" si="4"/>
        <v>102</v>
      </c>
      <c r="K25" s="178">
        <f t="shared" si="4"/>
        <v>7</v>
      </c>
      <c r="L25" s="178">
        <f t="shared" si="4"/>
        <v>12</v>
      </c>
      <c r="M25" s="178">
        <f t="shared" si="4"/>
        <v>0</v>
      </c>
      <c r="N25" s="178">
        <f t="shared" si="4"/>
        <v>12</v>
      </c>
    </row>
    <row r="26" spans="1:14" s="206" customFormat="1" ht="17.25" x14ac:dyDescent="0.3">
      <c r="A26" s="207">
        <v>1</v>
      </c>
      <c r="B26" s="208" t="s">
        <v>750</v>
      </c>
      <c r="C26" s="104">
        <f>SUM(C27:C28)</f>
        <v>22</v>
      </c>
      <c r="D26" s="104">
        <f t="shared" ref="D26:N26" si="5">SUM(D27:D28)</f>
        <v>20</v>
      </c>
      <c r="E26" s="104">
        <f t="shared" si="5"/>
        <v>0</v>
      </c>
      <c r="F26" s="104">
        <f t="shared" si="5"/>
        <v>26</v>
      </c>
      <c r="G26" s="104">
        <f t="shared" si="5"/>
        <v>22</v>
      </c>
      <c r="H26" s="104">
        <f t="shared" si="5"/>
        <v>19</v>
      </c>
      <c r="I26" s="104">
        <f t="shared" si="5"/>
        <v>0</v>
      </c>
      <c r="J26" s="104">
        <f t="shared" si="5"/>
        <v>25</v>
      </c>
      <c r="K26" s="104">
        <f t="shared" si="5"/>
        <v>4</v>
      </c>
      <c r="L26" s="104">
        <f t="shared" si="5"/>
        <v>6</v>
      </c>
      <c r="M26" s="104">
        <f t="shared" si="5"/>
        <v>0</v>
      </c>
      <c r="N26" s="104">
        <f t="shared" si="5"/>
        <v>5</v>
      </c>
    </row>
    <row r="27" spans="1:14" s="206" customFormat="1" ht="17.25" x14ac:dyDescent="0.3">
      <c r="A27" s="48" t="s">
        <v>213</v>
      </c>
      <c r="B27" s="210" t="s">
        <v>604</v>
      </c>
      <c r="C27" s="209">
        <v>11</v>
      </c>
      <c r="D27" s="209">
        <v>9</v>
      </c>
      <c r="E27" s="209">
        <v>0</v>
      </c>
      <c r="F27" s="209">
        <v>12</v>
      </c>
      <c r="G27" s="209">
        <v>11</v>
      </c>
      <c r="H27" s="209">
        <v>9</v>
      </c>
      <c r="I27" s="209">
        <v>0</v>
      </c>
      <c r="J27" s="209">
        <v>12</v>
      </c>
      <c r="K27" s="209">
        <v>2</v>
      </c>
      <c r="L27" s="209">
        <v>5</v>
      </c>
      <c r="M27" s="209">
        <v>0</v>
      </c>
      <c r="N27" s="209">
        <v>3</v>
      </c>
    </row>
    <row r="28" spans="1:14" s="206" customFormat="1" ht="17.25" x14ac:dyDescent="0.3">
      <c r="A28" s="48" t="s">
        <v>214</v>
      </c>
      <c r="B28" s="210" t="s">
        <v>602</v>
      </c>
      <c r="C28" s="209">
        <v>11</v>
      </c>
      <c r="D28" s="209">
        <v>11</v>
      </c>
      <c r="E28" s="209">
        <v>0</v>
      </c>
      <c r="F28" s="209">
        <v>14</v>
      </c>
      <c r="G28" s="209">
        <v>11</v>
      </c>
      <c r="H28" s="209">
        <v>10</v>
      </c>
      <c r="I28" s="209">
        <v>0</v>
      </c>
      <c r="J28" s="209">
        <v>13</v>
      </c>
      <c r="K28" s="209">
        <v>2</v>
      </c>
      <c r="L28" s="209">
        <v>1</v>
      </c>
      <c r="M28" s="209">
        <v>0</v>
      </c>
      <c r="N28" s="209">
        <v>2</v>
      </c>
    </row>
    <row r="29" spans="1:14" s="206" customFormat="1" ht="17.25" x14ac:dyDescent="0.3">
      <c r="A29" s="207">
        <v>2</v>
      </c>
      <c r="B29" s="208" t="s">
        <v>589</v>
      </c>
      <c r="C29" s="178">
        <f t="shared" ref="C29:N29" si="6">SUM(C30:C34)</f>
        <v>55</v>
      </c>
      <c r="D29" s="178">
        <f t="shared" si="6"/>
        <v>60</v>
      </c>
      <c r="E29" s="178">
        <f t="shared" si="6"/>
        <v>0</v>
      </c>
      <c r="F29" s="178">
        <f t="shared" si="6"/>
        <v>70</v>
      </c>
      <c r="G29" s="178">
        <f t="shared" si="6"/>
        <v>52</v>
      </c>
      <c r="H29" s="178">
        <f t="shared" si="6"/>
        <v>51</v>
      </c>
      <c r="I29" s="178">
        <f t="shared" si="6"/>
        <v>0</v>
      </c>
      <c r="J29" s="178">
        <f t="shared" si="6"/>
        <v>77</v>
      </c>
      <c r="K29" s="178">
        <f t="shared" si="6"/>
        <v>3</v>
      </c>
      <c r="L29" s="178">
        <f t="shared" si="6"/>
        <v>6</v>
      </c>
      <c r="M29" s="178">
        <f t="shared" si="6"/>
        <v>0</v>
      </c>
      <c r="N29" s="178">
        <f t="shared" si="6"/>
        <v>7</v>
      </c>
    </row>
    <row r="30" spans="1:14" s="206" customFormat="1" ht="17.25" x14ac:dyDescent="0.3">
      <c r="A30" s="48" t="s">
        <v>225</v>
      </c>
      <c r="B30" s="210" t="s">
        <v>606</v>
      </c>
      <c r="C30" s="209">
        <v>11</v>
      </c>
      <c r="D30" s="209">
        <v>12</v>
      </c>
      <c r="E30" s="209">
        <v>0</v>
      </c>
      <c r="F30" s="209">
        <v>14</v>
      </c>
      <c r="G30" s="209">
        <v>11</v>
      </c>
      <c r="H30" s="209">
        <v>11</v>
      </c>
      <c r="I30" s="209">
        <v>0</v>
      </c>
      <c r="J30" s="209">
        <v>21</v>
      </c>
      <c r="K30" s="209">
        <v>1</v>
      </c>
      <c r="L30" s="209">
        <v>2</v>
      </c>
      <c r="M30" s="209">
        <v>0</v>
      </c>
      <c r="N30" s="209">
        <v>1</v>
      </c>
    </row>
    <row r="31" spans="1:14" s="206" customFormat="1" ht="17.25" x14ac:dyDescent="0.3">
      <c r="A31" s="48" t="s">
        <v>222</v>
      </c>
      <c r="B31" s="210" t="s">
        <v>610</v>
      </c>
      <c r="C31" s="209">
        <v>11</v>
      </c>
      <c r="D31" s="209">
        <v>12</v>
      </c>
      <c r="E31" s="209">
        <v>0</v>
      </c>
      <c r="F31" s="209">
        <v>14</v>
      </c>
      <c r="G31" s="209">
        <v>11</v>
      </c>
      <c r="H31" s="209">
        <v>10</v>
      </c>
      <c r="I31" s="209">
        <v>0</v>
      </c>
      <c r="J31" s="209">
        <v>12</v>
      </c>
      <c r="K31" s="209">
        <v>2</v>
      </c>
      <c r="L31" s="209">
        <v>1</v>
      </c>
      <c r="M31" s="209">
        <v>0</v>
      </c>
      <c r="N31" s="209">
        <v>1</v>
      </c>
    </row>
    <row r="32" spans="1:14" s="206" customFormat="1" ht="17.25" x14ac:dyDescent="0.3">
      <c r="A32" s="48" t="s">
        <v>447</v>
      </c>
      <c r="B32" s="210" t="s">
        <v>607</v>
      </c>
      <c r="C32" s="209">
        <v>11</v>
      </c>
      <c r="D32" s="209">
        <v>12</v>
      </c>
      <c r="E32" s="209">
        <v>0</v>
      </c>
      <c r="F32" s="209">
        <v>14</v>
      </c>
      <c r="G32" s="209">
        <v>10</v>
      </c>
      <c r="H32" s="209">
        <v>11</v>
      </c>
      <c r="I32" s="209">
        <v>0</v>
      </c>
      <c r="J32" s="209">
        <v>20</v>
      </c>
      <c r="K32" s="209">
        <v>0</v>
      </c>
      <c r="L32" s="209">
        <v>0</v>
      </c>
      <c r="M32" s="209">
        <v>0</v>
      </c>
      <c r="N32" s="209">
        <v>3</v>
      </c>
    </row>
    <row r="33" spans="1:14" s="206" customFormat="1" ht="17.25" x14ac:dyDescent="0.3">
      <c r="A33" s="48" t="s">
        <v>448</v>
      </c>
      <c r="B33" s="210" t="s">
        <v>609</v>
      </c>
      <c r="C33" s="209">
        <v>11</v>
      </c>
      <c r="D33" s="209">
        <v>12</v>
      </c>
      <c r="E33" s="209">
        <v>0</v>
      </c>
      <c r="F33" s="209">
        <v>14</v>
      </c>
      <c r="G33" s="209">
        <v>10</v>
      </c>
      <c r="H33" s="209">
        <v>9</v>
      </c>
      <c r="I33" s="209">
        <v>0</v>
      </c>
      <c r="J33" s="209">
        <v>10</v>
      </c>
      <c r="K33" s="209">
        <v>0</v>
      </c>
      <c r="L33" s="209">
        <v>2</v>
      </c>
      <c r="M33" s="209">
        <v>0</v>
      </c>
      <c r="N33" s="209">
        <v>0</v>
      </c>
    </row>
    <row r="34" spans="1:14" s="206" customFormat="1" ht="17.25" x14ac:dyDescent="0.3">
      <c r="A34" s="48" t="s">
        <v>449</v>
      </c>
      <c r="B34" s="210" t="s">
        <v>608</v>
      </c>
      <c r="C34" s="209">
        <v>11</v>
      </c>
      <c r="D34" s="209">
        <v>12</v>
      </c>
      <c r="E34" s="209">
        <v>0</v>
      </c>
      <c r="F34" s="209">
        <v>14</v>
      </c>
      <c r="G34" s="209">
        <v>10</v>
      </c>
      <c r="H34" s="209">
        <v>10</v>
      </c>
      <c r="I34" s="209">
        <v>0</v>
      </c>
      <c r="J34" s="209">
        <v>14</v>
      </c>
      <c r="K34" s="209">
        <v>0</v>
      </c>
      <c r="L34" s="209">
        <v>1</v>
      </c>
      <c r="M34" s="209">
        <v>0</v>
      </c>
      <c r="N34" s="209">
        <v>2</v>
      </c>
    </row>
    <row r="35" spans="1:14" s="212" customFormat="1" x14ac:dyDescent="0.25">
      <c r="A35" s="202" t="s">
        <v>8</v>
      </c>
      <c r="B35" s="208" t="s">
        <v>611</v>
      </c>
      <c r="C35" s="178">
        <f t="shared" ref="C35:N35" si="7">C36+C48</f>
        <v>154</v>
      </c>
      <c r="D35" s="178">
        <f t="shared" si="7"/>
        <v>152</v>
      </c>
      <c r="E35" s="178">
        <f t="shared" si="7"/>
        <v>0</v>
      </c>
      <c r="F35" s="178">
        <f t="shared" si="7"/>
        <v>194</v>
      </c>
      <c r="G35" s="178">
        <f t="shared" si="7"/>
        <v>149</v>
      </c>
      <c r="H35" s="178">
        <f t="shared" si="7"/>
        <v>148</v>
      </c>
      <c r="I35" s="178">
        <f t="shared" si="7"/>
        <v>0</v>
      </c>
      <c r="J35" s="178">
        <f t="shared" si="7"/>
        <v>195</v>
      </c>
      <c r="K35" s="178">
        <f t="shared" si="7"/>
        <v>29</v>
      </c>
      <c r="L35" s="178">
        <f t="shared" si="7"/>
        <v>24</v>
      </c>
      <c r="M35" s="178">
        <f t="shared" si="7"/>
        <v>0</v>
      </c>
      <c r="N35" s="178">
        <f t="shared" si="7"/>
        <v>13</v>
      </c>
    </row>
    <row r="36" spans="1:14" s="212" customFormat="1" x14ac:dyDescent="0.25">
      <c r="A36" s="207">
        <v>1</v>
      </c>
      <c r="B36" s="208" t="s">
        <v>750</v>
      </c>
      <c r="C36" s="178">
        <f>SUM(C37:C47)</f>
        <v>121</v>
      </c>
      <c r="D36" s="178">
        <f t="shared" ref="D36:N36" si="8">SUM(D37:D47)</f>
        <v>121</v>
      </c>
      <c r="E36" s="178">
        <f t="shared" si="8"/>
        <v>0</v>
      </c>
      <c r="F36" s="178">
        <f t="shared" si="8"/>
        <v>154</v>
      </c>
      <c r="G36" s="178">
        <f t="shared" si="8"/>
        <v>117</v>
      </c>
      <c r="H36" s="178">
        <f t="shared" si="8"/>
        <v>118</v>
      </c>
      <c r="I36" s="178">
        <f t="shared" si="8"/>
        <v>0</v>
      </c>
      <c r="J36" s="178">
        <f t="shared" si="8"/>
        <v>157</v>
      </c>
      <c r="K36" s="178">
        <f t="shared" si="8"/>
        <v>27</v>
      </c>
      <c r="L36" s="178">
        <f t="shared" si="8"/>
        <v>21</v>
      </c>
      <c r="M36" s="178">
        <f t="shared" si="8"/>
        <v>0</v>
      </c>
      <c r="N36" s="178">
        <f t="shared" si="8"/>
        <v>10</v>
      </c>
    </row>
    <row r="37" spans="1:14" s="206" customFormat="1" ht="17.25" x14ac:dyDescent="0.3">
      <c r="A37" s="48" t="s">
        <v>213</v>
      </c>
      <c r="B37" s="210" t="s">
        <v>613</v>
      </c>
      <c r="C37" s="209">
        <v>11</v>
      </c>
      <c r="D37" s="209">
        <v>11</v>
      </c>
      <c r="E37" s="209">
        <v>0</v>
      </c>
      <c r="F37" s="209">
        <v>14</v>
      </c>
      <c r="G37" s="209">
        <v>12</v>
      </c>
      <c r="H37" s="209">
        <v>11</v>
      </c>
      <c r="I37" s="209">
        <v>0</v>
      </c>
      <c r="J37" s="209">
        <v>16</v>
      </c>
      <c r="K37" s="209">
        <v>3</v>
      </c>
      <c r="L37" s="209">
        <v>4</v>
      </c>
      <c r="M37" s="209">
        <v>0</v>
      </c>
      <c r="N37" s="209">
        <v>0</v>
      </c>
    </row>
    <row r="38" spans="1:14" s="206" customFormat="1" ht="17.25" x14ac:dyDescent="0.3">
      <c r="A38" s="48" t="s">
        <v>214</v>
      </c>
      <c r="B38" s="210" t="s">
        <v>612</v>
      </c>
      <c r="C38" s="209">
        <v>11</v>
      </c>
      <c r="D38" s="209">
        <v>11</v>
      </c>
      <c r="E38" s="209">
        <v>0</v>
      </c>
      <c r="F38" s="209">
        <v>14</v>
      </c>
      <c r="G38" s="209">
        <v>11</v>
      </c>
      <c r="H38" s="209">
        <v>12</v>
      </c>
      <c r="I38" s="209">
        <v>0</v>
      </c>
      <c r="J38" s="209">
        <v>14</v>
      </c>
      <c r="K38" s="209">
        <v>5</v>
      </c>
      <c r="L38" s="209">
        <v>3</v>
      </c>
      <c r="M38" s="209">
        <v>0</v>
      </c>
      <c r="N38" s="209">
        <v>3</v>
      </c>
    </row>
    <row r="39" spans="1:14" s="206" customFormat="1" ht="17.25" x14ac:dyDescent="0.3">
      <c r="A39" s="48" t="s">
        <v>215</v>
      </c>
      <c r="B39" s="210" t="s">
        <v>614</v>
      </c>
      <c r="C39" s="209">
        <v>11</v>
      </c>
      <c r="D39" s="209">
        <v>11</v>
      </c>
      <c r="E39" s="209">
        <v>0</v>
      </c>
      <c r="F39" s="209">
        <v>14</v>
      </c>
      <c r="G39" s="209">
        <v>11</v>
      </c>
      <c r="H39" s="209">
        <v>10</v>
      </c>
      <c r="I39" s="209">
        <v>0</v>
      </c>
      <c r="J39" s="209">
        <v>13</v>
      </c>
      <c r="K39" s="209">
        <v>4</v>
      </c>
      <c r="L39" s="209">
        <v>0</v>
      </c>
      <c r="M39" s="209">
        <v>0</v>
      </c>
      <c r="N39" s="209">
        <v>0</v>
      </c>
    </row>
    <row r="40" spans="1:14" s="206" customFormat="1" ht="17.25" x14ac:dyDescent="0.3">
      <c r="A40" s="48" t="s">
        <v>216</v>
      </c>
      <c r="B40" s="210" t="s">
        <v>615</v>
      </c>
      <c r="C40" s="209">
        <v>11</v>
      </c>
      <c r="D40" s="209">
        <v>11</v>
      </c>
      <c r="E40" s="209">
        <v>0</v>
      </c>
      <c r="F40" s="209">
        <v>14</v>
      </c>
      <c r="G40" s="209">
        <v>11</v>
      </c>
      <c r="H40" s="209">
        <v>11</v>
      </c>
      <c r="I40" s="209">
        <v>0</v>
      </c>
      <c r="J40" s="209">
        <v>14</v>
      </c>
      <c r="K40" s="209">
        <v>1</v>
      </c>
      <c r="L40" s="209">
        <v>2</v>
      </c>
      <c r="M40" s="209">
        <v>0</v>
      </c>
      <c r="N40" s="209">
        <v>0</v>
      </c>
    </row>
    <row r="41" spans="1:14" s="206" customFormat="1" ht="17.25" x14ac:dyDescent="0.3">
      <c r="A41" s="48" t="s">
        <v>217</v>
      </c>
      <c r="B41" s="210" t="s">
        <v>620</v>
      </c>
      <c r="C41" s="209">
        <v>11</v>
      </c>
      <c r="D41" s="209">
        <v>11</v>
      </c>
      <c r="E41" s="209">
        <v>0</v>
      </c>
      <c r="F41" s="209">
        <v>14</v>
      </c>
      <c r="G41" s="209">
        <v>11</v>
      </c>
      <c r="H41" s="209">
        <v>10</v>
      </c>
      <c r="I41" s="209">
        <v>0</v>
      </c>
      <c r="J41" s="209">
        <v>14</v>
      </c>
      <c r="K41" s="209">
        <v>2</v>
      </c>
      <c r="L41" s="209">
        <v>3</v>
      </c>
      <c r="M41" s="209">
        <v>0</v>
      </c>
      <c r="N41" s="209">
        <v>1</v>
      </c>
    </row>
    <row r="42" spans="1:14" s="206" customFormat="1" ht="17.25" x14ac:dyDescent="0.3">
      <c r="A42" s="48" t="s">
        <v>218</v>
      </c>
      <c r="B42" s="210" t="s">
        <v>616</v>
      </c>
      <c r="C42" s="209">
        <v>11</v>
      </c>
      <c r="D42" s="209">
        <v>11</v>
      </c>
      <c r="E42" s="209">
        <v>0</v>
      </c>
      <c r="F42" s="209">
        <v>14</v>
      </c>
      <c r="G42" s="209">
        <v>10</v>
      </c>
      <c r="H42" s="209">
        <v>11</v>
      </c>
      <c r="I42" s="209">
        <v>0</v>
      </c>
      <c r="J42" s="209">
        <v>14</v>
      </c>
      <c r="K42" s="209">
        <v>1</v>
      </c>
      <c r="L42" s="209">
        <v>2</v>
      </c>
      <c r="M42" s="209">
        <v>0</v>
      </c>
      <c r="N42" s="209">
        <v>1</v>
      </c>
    </row>
    <row r="43" spans="1:14" s="206" customFormat="1" ht="17.25" x14ac:dyDescent="0.3">
      <c r="A43" s="48" t="s">
        <v>219</v>
      </c>
      <c r="B43" s="210" t="s">
        <v>617</v>
      </c>
      <c r="C43" s="209">
        <v>11</v>
      </c>
      <c r="D43" s="209">
        <v>11</v>
      </c>
      <c r="E43" s="209">
        <v>0</v>
      </c>
      <c r="F43" s="209">
        <v>14</v>
      </c>
      <c r="G43" s="209">
        <v>9</v>
      </c>
      <c r="H43" s="209">
        <v>10</v>
      </c>
      <c r="I43" s="209">
        <v>0</v>
      </c>
      <c r="J43" s="209">
        <v>14</v>
      </c>
      <c r="K43" s="209">
        <v>2</v>
      </c>
      <c r="L43" s="209">
        <v>0</v>
      </c>
      <c r="M43" s="209">
        <v>0</v>
      </c>
      <c r="N43" s="209">
        <v>2</v>
      </c>
    </row>
    <row r="44" spans="1:14" s="206" customFormat="1" ht="17.25" x14ac:dyDescent="0.3">
      <c r="A44" s="48" t="s">
        <v>220</v>
      </c>
      <c r="B44" s="210" t="s">
        <v>618</v>
      </c>
      <c r="C44" s="209">
        <v>11</v>
      </c>
      <c r="D44" s="209">
        <v>11</v>
      </c>
      <c r="E44" s="209">
        <v>0</v>
      </c>
      <c r="F44" s="209">
        <v>14</v>
      </c>
      <c r="G44" s="209">
        <v>11</v>
      </c>
      <c r="H44" s="209">
        <v>10</v>
      </c>
      <c r="I44" s="209">
        <v>0</v>
      </c>
      <c r="J44" s="209">
        <v>14</v>
      </c>
      <c r="K44" s="209">
        <v>2</v>
      </c>
      <c r="L44" s="209">
        <v>3</v>
      </c>
      <c r="M44" s="209">
        <v>0</v>
      </c>
      <c r="N44" s="209">
        <v>0</v>
      </c>
    </row>
    <row r="45" spans="1:14" s="206" customFormat="1" ht="17.25" x14ac:dyDescent="0.3">
      <c r="A45" s="48" t="s">
        <v>221</v>
      </c>
      <c r="B45" s="210" t="s">
        <v>619</v>
      </c>
      <c r="C45" s="209">
        <v>11</v>
      </c>
      <c r="D45" s="209">
        <v>11</v>
      </c>
      <c r="E45" s="209">
        <v>0</v>
      </c>
      <c r="F45" s="209">
        <v>14</v>
      </c>
      <c r="G45" s="209">
        <v>10</v>
      </c>
      <c r="H45" s="209">
        <v>12</v>
      </c>
      <c r="I45" s="209">
        <v>0</v>
      </c>
      <c r="J45" s="209">
        <v>14</v>
      </c>
      <c r="K45" s="209">
        <v>1</v>
      </c>
      <c r="L45" s="209">
        <v>0</v>
      </c>
      <c r="M45" s="209">
        <v>0</v>
      </c>
      <c r="N45" s="209">
        <v>3</v>
      </c>
    </row>
    <row r="46" spans="1:14" s="206" customFormat="1" ht="17.25" x14ac:dyDescent="0.3">
      <c r="A46" s="48" t="s">
        <v>456</v>
      </c>
      <c r="B46" s="210" t="s">
        <v>622</v>
      </c>
      <c r="C46" s="209">
        <v>11</v>
      </c>
      <c r="D46" s="209">
        <v>11</v>
      </c>
      <c r="E46" s="209">
        <v>0</v>
      </c>
      <c r="F46" s="209">
        <v>14</v>
      </c>
      <c r="G46" s="209">
        <v>10</v>
      </c>
      <c r="H46" s="209">
        <v>11</v>
      </c>
      <c r="I46" s="209">
        <v>0</v>
      </c>
      <c r="J46" s="209">
        <v>16</v>
      </c>
      <c r="K46" s="209">
        <v>3</v>
      </c>
      <c r="L46" s="209">
        <v>2</v>
      </c>
      <c r="M46" s="209">
        <v>0</v>
      </c>
      <c r="N46" s="209">
        <v>0</v>
      </c>
    </row>
    <row r="47" spans="1:14" s="206" customFormat="1" ht="17.25" x14ac:dyDescent="0.3">
      <c r="A47" s="48" t="s">
        <v>457</v>
      </c>
      <c r="B47" s="210" t="s">
        <v>621</v>
      </c>
      <c r="C47" s="209">
        <v>11</v>
      </c>
      <c r="D47" s="209">
        <v>11</v>
      </c>
      <c r="E47" s="209">
        <v>0</v>
      </c>
      <c r="F47" s="209">
        <v>14</v>
      </c>
      <c r="G47" s="209">
        <v>11</v>
      </c>
      <c r="H47" s="209">
        <v>10</v>
      </c>
      <c r="I47" s="209">
        <v>0</v>
      </c>
      <c r="J47" s="209">
        <v>14</v>
      </c>
      <c r="K47" s="209">
        <v>3</v>
      </c>
      <c r="L47" s="209">
        <v>2</v>
      </c>
      <c r="M47" s="209">
        <v>0</v>
      </c>
      <c r="N47" s="209">
        <v>0</v>
      </c>
    </row>
    <row r="48" spans="1:14" s="206" customFormat="1" ht="17.25" x14ac:dyDescent="0.3">
      <c r="A48" s="207">
        <v>2</v>
      </c>
      <c r="B48" s="208" t="s">
        <v>842</v>
      </c>
      <c r="C48" s="104">
        <f>SUM(C49:C51)</f>
        <v>33</v>
      </c>
      <c r="D48" s="104">
        <f t="shared" ref="D48:N48" si="9">SUM(D49:D51)</f>
        <v>31</v>
      </c>
      <c r="E48" s="104">
        <f t="shared" si="9"/>
        <v>0</v>
      </c>
      <c r="F48" s="104">
        <f t="shared" si="9"/>
        <v>40</v>
      </c>
      <c r="G48" s="104">
        <f t="shared" si="9"/>
        <v>32</v>
      </c>
      <c r="H48" s="104">
        <f t="shared" si="9"/>
        <v>30</v>
      </c>
      <c r="I48" s="104">
        <f t="shared" si="9"/>
        <v>0</v>
      </c>
      <c r="J48" s="104">
        <f t="shared" si="9"/>
        <v>38</v>
      </c>
      <c r="K48" s="104">
        <f t="shared" si="9"/>
        <v>2</v>
      </c>
      <c r="L48" s="104">
        <f t="shared" si="9"/>
        <v>3</v>
      </c>
      <c r="M48" s="104">
        <f t="shared" si="9"/>
        <v>0</v>
      </c>
      <c r="N48" s="104">
        <f t="shared" si="9"/>
        <v>3</v>
      </c>
    </row>
    <row r="49" spans="1:14" s="206" customFormat="1" ht="17.25" x14ac:dyDescent="0.3">
      <c r="A49" s="48" t="s">
        <v>225</v>
      </c>
      <c r="B49" s="210" t="s">
        <v>843</v>
      </c>
      <c r="C49" s="209">
        <v>11</v>
      </c>
      <c r="D49" s="209">
        <v>11</v>
      </c>
      <c r="E49" s="209">
        <v>0</v>
      </c>
      <c r="F49" s="209">
        <v>14</v>
      </c>
      <c r="G49" s="209">
        <v>10</v>
      </c>
      <c r="H49" s="209">
        <v>10</v>
      </c>
      <c r="I49" s="209">
        <v>0</v>
      </c>
      <c r="J49" s="209">
        <v>13</v>
      </c>
      <c r="K49" s="209">
        <v>2</v>
      </c>
      <c r="L49" s="209">
        <v>1</v>
      </c>
      <c r="M49" s="209">
        <v>0</v>
      </c>
      <c r="N49" s="209">
        <v>2</v>
      </c>
    </row>
    <row r="50" spans="1:14" s="206" customFormat="1" ht="17.25" x14ac:dyDescent="0.3">
      <c r="A50" s="48" t="s">
        <v>222</v>
      </c>
      <c r="B50" s="210" t="s">
        <v>624</v>
      </c>
      <c r="C50" s="209">
        <v>11</v>
      </c>
      <c r="D50" s="209">
        <v>11</v>
      </c>
      <c r="E50" s="209">
        <v>0</v>
      </c>
      <c r="F50" s="209">
        <v>14</v>
      </c>
      <c r="G50" s="209">
        <v>11</v>
      </c>
      <c r="H50" s="209">
        <v>10</v>
      </c>
      <c r="I50" s="209">
        <v>0</v>
      </c>
      <c r="J50" s="209">
        <v>13</v>
      </c>
      <c r="K50" s="209">
        <v>0</v>
      </c>
      <c r="L50" s="209">
        <v>1</v>
      </c>
      <c r="M50" s="209">
        <v>0</v>
      </c>
      <c r="N50" s="209">
        <v>1</v>
      </c>
    </row>
    <row r="51" spans="1:14" s="206" customFormat="1" ht="17.25" x14ac:dyDescent="0.3">
      <c r="A51" s="48" t="s">
        <v>447</v>
      </c>
      <c r="B51" s="210" t="s">
        <v>623</v>
      </c>
      <c r="C51" s="209">
        <v>11</v>
      </c>
      <c r="D51" s="209">
        <v>9</v>
      </c>
      <c r="E51" s="209">
        <v>0</v>
      </c>
      <c r="F51" s="209">
        <v>12</v>
      </c>
      <c r="G51" s="209">
        <v>11</v>
      </c>
      <c r="H51" s="209">
        <v>10</v>
      </c>
      <c r="I51" s="209">
        <v>0</v>
      </c>
      <c r="J51" s="209">
        <v>12</v>
      </c>
      <c r="K51" s="209">
        <v>0</v>
      </c>
      <c r="L51" s="209">
        <v>1</v>
      </c>
      <c r="M51" s="209">
        <v>0</v>
      </c>
      <c r="N51" s="209">
        <v>0</v>
      </c>
    </row>
    <row r="52" spans="1:14" s="212" customFormat="1" x14ac:dyDescent="0.25">
      <c r="A52" s="202" t="s">
        <v>81</v>
      </c>
      <c r="B52" s="208" t="s">
        <v>627</v>
      </c>
      <c r="C52" s="178">
        <f t="shared" ref="C52:N52" si="10">C53+C63</f>
        <v>154</v>
      </c>
      <c r="D52" s="178">
        <f t="shared" si="10"/>
        <v>149</v>
      </c>
      <c r="E52" s="178">
        <f t="shared" si="10"/>
        <v>0</v>
      </c>
      <c r="F52" s="178">
        <f t="shared" si="10"/>
        <v>186</v>
      </c>
      <c r="G52" s="178">
        <f t="shared" si="10"/>
        <v>151</v>
      </c>
      <c r="H52" s="178">
        <f t="shared" si="10"/>
        <v>123</v>
      </c>
      <c r="I52" s="178">
        <f t="shared" si="10"/>
        <v>0</v>
      </c>
      <c r="J52" s="178">
        <f t="shared" si="10"/>
        <v>179</v>
      </c>
      <c r="K52" s="178">
        <f t="shared" si="10"/>
        <v>21</v>
      </c>
      <c r="L52" s="178">
        <f t="shared" si="10"/>
        <v>14</v>
      </c>
      <c r="M52" s="178">
        <f t="shared" si="10"/>
        <v>0</v>
      </c>
      <c r="N52" s="178">
        <f t="shared" si="10"/>
        <v>13</v>
      </c>
    </row>
    <row r="53" spans="1:14" s="212" customFormat="1" x14ac:dyDescent="0.25">
      <c r="A53" s="207">
        <v>1</v>
      </c>
      <c r="B53" s="208" t="s">
        <v>750</v>
      </c>
      <c r="C53" s="178">
        <f>SUM(C54:C62)</f>
        <v>99</v>
      </c>
      <c r="D53" s="178">
        <f t="shared" ref="D53:N53" si="11">SUM(D54:D62)</f>
        <v>93</v>
      </c>
      <c r="E53" s="178">
        <f t="shared" si="11"/>
        <v>0</v>
      </c>
      <c r="F53" s="178">
        <f t="shared" si="11"/>
        <v>120</v>
      </c>
      <c r="G53" s="178">
        <f t="shared" si="11"/>
        <v>97</v>
      </c>
      <c r="H53" s="178">
        <f t="shared" si="11"/>
        <v>83</v>
      </c>
      <c r="I53" s="178">
        <f t="shared" si="11"/>
        <v>0</v>
      </c>
      <c r="J53" s="178">
        <f t="shared" si="11"/>
        <v>120</v>
      </c>
      <c r="K53" s="178">
        <f t="shared" si="11"/>
        <v>12</v>
      </c>
      <c r="L53" s="178">
        <f t="shared" si="11"/>
        <v>9</v>
      </c>
      <c r="M53" s="178">
        <f t="shared" si="11"/>
        <v>0</v>
      </c>
      <c r="N53" s="178">
        <f t="shared" si="11"/>
        <v>9</v>
      </c>
    </row>
    <row r="54" spans="1:14" s="206" customFormat="1" ht="17.25" x14ac:dyDescent="0.3">
      <c r="A54" s="48" t="s">
        <v>213</v>
      </c>
      <c r="B54" s="210" t="s">
        <v>631</v>
      </c>
      <c r="C54" s="209">
        <v>11</v>
      </c>
      <c r="D54" s="209">
        <v>11</v>
      </c>
      <c r="E54" s="209">
        <v>0</v>
      </c>
      <c r="F54" s="209">
        <v>14</v>
      </c>
      <c r="G54" s="209">
        <v>11</v>
      </c>
      <c r="H54" s="209">
        <v>9</v>
      </c>
      <c r="I54" s="209">
        <v>0</v>
      </c>
      <c r="J54" s="209">
        <v>15</v>
      </c>
      <c r="K54" s="209">
        <v>0</v>
      </c>
      <c r="L54" s="209">
        <v>1</v>
      </c>
      <c r="M54" s="209">
        <v>0</v>
      </c>
      <c r="N54" s="209">
        <v>2</v>
      </c>
    </row>
    <row r="55" spans="1:14" s="206" customFormat="1" ht="17.25" x14ac:dyDescent="0.3">
      <c r="A55" s="48" t="s">
        <v>214</v>
      </c>
      <c r="B55" s="210" t="s">
        <v>332</v>
      </c>
      <c r="C55" s="209">
        <v>11</v>
      </c>
      <c r="D55" s="209">
        <v>11</v>
      </c>
      <c r="E55" s="209">
        <v>0</v>
      </c>
      <c r="F55" s="209">
        <v>14</v>
      </c>
      <c r="G55" s="209">
        <v>11</v>
      </c>
      <c r="H55" s="209">
        <v>9</v>
      </c>
      <c r="I55" s="209">
        <v>0</v>
      </c>
      <c r="J55" s="209">
        <v>15</v>
      </c>
      <c r="K55" s="209">
        <v>1</v>
      </c>
      <c r="L55" s="209">
        <v>1</v>
      </c>
      <c r="M55" s="209">
        <v>0</v>
      </c>
      <c r="N55" s="209">
        <v>0</v>
      </c>
    </row>
    <row r="56" spans="1:14" s="206" customFormat="1" ht="17.25" x14ac:dyDescent="0.3">
      <c r="A56" s="48" t="s">
        <v>215</v>
      </c>
      <c r="B56" s="210" t="s">
        <v>384</v>
      </c>
      <c r="C56" s="209">
        <v>11</v>
      </c>
      <c r="D56" s="209">
        <v>9</v>
      </c>
      <c r="E56" s="209">
        <v>0</v>
      </c>
      <c r="F56" s="209">
        <v>12</v>
      </c>
      <c r="G56" s="209">
        <v>11</v>
      </c>
      <c r="H56" s="209">
        <v>9</v>
      </c>
      <c r="I56" s="209">
        <v>0</v>
      </c>
      <c r="J56" s="209">
        <v>12</v>
      </c>
      <c r="K56" s="209">
        <v>1</v>
      </c>
      <c r="L56" s="209">
        <v>0</v>
      </c>
      <c r="M56" s="209">
        <v>0</v>
      </c>
      <c r="N56" s="209">
        <v>0</v>
      </c>
    </row>
    <row r="57" spans="1:14" s="206" customFormat="1" ht="17.25" x14ac:dyDescent="0.3">
      <c r="A57" s="48" t="s">
        <v>216</v>
      </c>
      <c r="B57" s="210" t="s">
        <v>628</v>
      </c>
      <c r="C57" s="209">
        <v>11</v>
      </c>
      <c r="D57" s="209">
        <v>9</v>
      </c>
      <c r="E57" s="209">
        <v>0</v>
      </c>
      <c r="F57" s="209">
        <v>12</v>
      </c>
      <c r="G57" s="209">
        <v>11</v>
      </c>
      <c r="H57" s="209">
        <v>9</v>
      </c>
      <c r="I57" s="209">
        <v>0</v>
      </c>
      <c r="J57" s="209">
        <v>12</v>
      </c>
      <c r="K57" s="209">
        <v>3</v>
      </c>
      <c r="L57" s="209">
        <v>0</v>
      </c>
      <c r="M57" s="209">
        <v>0</v>
      </c>
      <c r="N57" s="209">
        <v>2</v>
      </c>
    </row>
    <row r="58" spans="1:14" s="206" customFormat="1" ht="17.25" x14ac:dyDescent="0.3">
      <c r="A58" s="48" t="s">
        <v>217</v>
      </c>
      <c r="B58" s="210" t="s">
        <v>629</v>
      </c>
      <c r="C58" s="209">
        <v>11</v>
      </c>
      <c r="D58" s="209">
        <v>9</v>
      </c>
      <c r="E58" s="209">
        <v>0</v>
      </c>
      <c r="F58" s="209">
        <v>12</v>
      </c>
      <c r="G58" s="209">
        <v>11</v>
      </c>
      <c r="H58" s="209">
        <v>9</v>
      </c>
      <c r="I58" s="209">
        <v>0</v>
      </c>
      <c r="J58" s="209">
        <v>12</v>
      </c>
      <c r="K58" s="209">
        <v>2</v>
      </c>
      <c r="L58" s="209">
        <v>1</v>
      </c>
      <c r="M58" s="209">
        <v>0</v>
      </c>
      <c r="N58" s="209">
        <v>0</v>
      </c>
    </row>
    <row r="59" spans="1:14" s="206" customFormat="1" ht="17.25" x14ac:dyDescent="0.3">
      <c r="A59" s="48" t="s">
        <v>218</v>
      </c>
      <c r="B59" s="210" t="s">
        <v>630</v>
      </c>
      <c r="C59" s="209">
        <v>11</v>
      </c>
      <c r="D59" s="209">
        <v>11</v>
      </c>
      <c r="E59" s="209">
        <v>0</v>
      </c>
      <c r="F59" s="209">
        <v>14</v>
      </c>
      <c r="G59" s="209">
        <v>10</v>
      </c>
      <c r="H59" s="209">
        <v>9</v>
      </c>
      <c r="I59" s="209">
        <v>0</v>
      </c>
      <c r="J59" s="209">
        <v>13</v>
      </c>
      <c r="K59" s="209">
        <v>0</v>
      </c>
      <c r="L59" s="209">
        <v>0</v>
      </c>
      <c r="M59" s="209">
        <v>0</v>
      </c>
      <c r="N59" s="209">
        <v>0</v>
      </c>
    </row>
    <row r="60" spans="1:14" s="206" customFormat="1" ht="17.25" x14ac:dyDescent="0.3">
      <c r="A60" s="48" t="s">
        <v>219</v>
      </c>
      <c r="B60" s="210" t="s">
        <v>395</v>
      </c>
      <c r="C60" s="209">
        <v>11</v>
      </c>
      <c r="D60" s="209">
        <v>11</v>
      </c>
      <c r="E60" s="209">
        <v>0</v>
      </c>
      <c r="F60" s="209">
        <v>14</v>
      </c>
      <c r="G60" s="209">
        <v>10</v>
      </c>
      <c r="H60" s="209">
        <v>9</v>
      </c>
      <c r="I60" s="209">
        <v>0</v>
      </c>
      <c r="J60" s="209">
        <v>15</v>
      </c>
      <c r="K60" s="209">
        <v>1</v>
      </c>
      <c r="L60" s="209">
        <v>2</v>
      </c>
      <c r="M60" s="209">
        <v>0</v>
      </c>
      <c r="N60" s="209">
        <v>0</v>
      </c>
    </row>
    <row r="61" spans="1:14" s="206" customFormat="1" ht="17.25" x14ac:dyDescent="0.3">
      <c r="A61" s="48" t="s">
        <v>220</v>
      </c>
      <c r="B61" s="210" t="s">
        <v>632</v>
      </c>
      <c r="C61" s="209">
        <v>11</v>
      </c>
      <c r="D61" s="209">
        <v>11</v>
      </c>
      <c r="E61" s="209">
        <v>0</v>
      </c>
      <c r="F61" s="209">
        <v>14</v>
      </c>
      <c r="G61" s="209">
        <v>11</v>
      </c>
      <c r="H61" s="209">
        <v>10</v>
      </c>
      <c r="I61" s="209">
        <v>0</v>
      </c>
      <c r="J61" s="209">
        <v>13</v>
      </c>
      <c r="K61" s="209">
        <v>2</v>
      </c>
      <c r="L61" s="209">
        <v>2</v>
      </c>
      <c r="M61" s="209">
        <v>0</v>
      </c>
      <c r="N61" s="209">
        <v>3</v>
      </c>
    </row>
    <row r="62" spans="1:14" s="206" customFormat="1" ht="17.25" x14ac:dyDescent="0.3">
      <c r="A62" s="48" t="s">
        <v>221</v>
      </c>
      <c r="B62" s="210" t="s">
        <v>633</v>
      </c>
      <c r="C62" s="209">
        <v>11</v>
      </c>
      <c r="D62" s="209">
        <v>11</v>
      </c>
      <c r="E62" s="209">
        <v>0</v>
      </c>
      <c r="F62" s="209">
        <v>14</v>
      </c>
      <c r="G62" s="209">
        <v>11</v>
      </c>
      <c r="H62" s="209">
        <v>10</v>
      </c>
      <c r="I62" s="209">
        <v>0</v>
      </c>
      <c r="J62" s="209">
        <v>13</v>
      </c>
      <c r="K62" s="209">
        <v>2</v>
      </c>
      <c r="L62" s="209">
        <v>2</v>
      </c>
      <c r="M62" s="209">
        <v>0</v>
      </c>
      <c r="N62" s="209">
        <v>2</v>
      </c>
    </row>
    <row r="63" spans="1:14" s="212" customFormat="1" x14ac:dyDescent="0.25">
      <c r="A63" s="207">
        <v>2</v>
      </c>
      <c r="B63" s="208" t="s">
        <v>589</v>
      </c>
      <c r="C63" s="178">
        <f>SUM(C64:C68)</f>
        <v>55</v>
      </c>
      <c r="D63" s="178">
        <f t="shared" ref="D63:N63" si="12">SUM(D64:D68)</f>
        <v>56</v>
      </c>
      <c r="E63" s="178">
        <f t="shared" si="12"/>
        <v>0</v>
      </c>
      <c r="F63" s="178">
        <f t="shared" si="12"/>
        <v>66</v>
      </c>
      <c r="G63" s="178">
        <f t="shared" si="12"/>
        <v>54</v>
      </c>
      <c r="H63" s="178">
        <f t="shared" si="12"/>
        <v>40</v>
      </c>
      <c r="I63" s="178">
        <f t="shared" si="12"/>
        <v>0</v>
      </c>
      <c r="J63" s="178">
        <f t="shared" si="12"/>
        <v>59</v>
      </c>
      <c r="K63" s="178">
        <f t="shared" si="12"/>
        <v>9</v>
      </c>
      <c r="L63" s="178">
        <f t="shared" si="12"/>
        <v>5</v>
      </c>
      <c r="M63" s="178">
        <f t="shared" si="12"/>
        <v>0</v>
      </c>
      <c r="N63" s="178">
        <f t="shared" si="12"/>
        <v>4</v>
      </c>
    </row>
    <row r="64" spans="1:14" s="206" customFormat="1" ht="17.25" x14ac:dyDescent="0.3">
      <c r="A64" s="48" t="s">
        <v>225</v>
      </c>
      <c r="B64" s="210" t="s">
        <v>637</v>
      </c>
      <c r="C64" s="209">
        <v>11</v>
      </c>
      <c r="D64" s="209">
        <v>12</v>
      </c>
      <c r="E64" s="209">
        <v>0</v>
      </c>
      <c r="F64" s="209">
        <v>14</v>
      </c>
      <c r="G64" s="209">
        <v>11</v>
      </c>
      <c r="H64" s="209">
        <v>8</v>
      </c>
      <c r="I64" s="209">
        <v>0</v>
      </c>
      <c r="J64" s="209">
        <v>14</v>
      </c>
      <c r="K64" s="209">
        <v>2</v>
      </c>
      <c r="L64" s="209">
        <v>1</v>
      </c>
      <c r="M64" s="209">
        <v>0</v>
      </c>
      <c r="N64" s="209">
        <v>0</v>
      </c>
    </row>
    <row r="65" spans="1:14" s="206" customFormat="1" ht="17.25" x14ac:dyDescent="0.3">
      <c r="A65" s="48" t="s">
        <v>222</v>
      </c>
      <c r="B65" s="210" t="s">
        <v>638</v>
      </c>
      <c r="C65" s="209">
        <v>11</v>
      </c>
      <c r="D65" s="209">
        <v>12</v>
      </c>
      <c r="E65" s="209">
        <v>0</v>
      </c>
      <c r="F65" s="209">
        <v>14</v>
      </c>
      <c r="G65" s="209">
        <v>11</v>
      </c>
      <c r="H65" s="209">
        <v>8</v>
      </c>
      <c r="I65" s="209">
        <v>0</v>
      </c>
      <c r="J65" s="209">
        <v>13</v>
      </c>
      <c r="K65" s="209">
        <v>2</v>
      </c>
      <c r="L65" s="209">
        <v>2</v>
      </c>
      <c r="M65" s="209">
        <v>0</v>
      </c>
      <c r="N65" s="209">
        <v>1</v>
      </c>
    </row>
    <row r="66" spans="1:14" s="206" customFormat="1" ht="17.25" x14ac:dyDescent="0.3">
      <c r="A66" s="48" t="s">
        <v>447</v>
      </c>
      <c r="B66" s="210" t="s">
        <v>634</v>
      </c>
      <c r="C66" s="209">
        <v>11</v>
      </c>
      <c r="D66" s="209">
        <v>10</v>
      </c>
      <c r="E66" s="209">
        <v>0</v>
      </c>
      <c r="F66" s="209">
        <v>12</v>
      </c>
      <c r="G66" s="209">
        <v>11</v>
      </c>
      <c r="H66" s="209">
        <v>7</v>
      </c>
      <c r="I66" s="209">
        <v>0</v>
      </c>
      <c r="J66" s="209">
        <v>10</v>
      </c>
      <c r="K66" s="209">
        <v>1</v>
      </c>
      <c r="L66" s="209">
        <v>0</v>
      </c>
      <c r="M66" s="209">
        <v>0</v>
      </c>
      <c r="N66" s="209">
        <v>1</v>
      </c>
    </row>
    <row r="67" spans="1:14" s="206" customFormat="1" ht="17.25" x14ac:dyDescent="0.3">
      <c r="A67" s="48" t="s">
        <v>448</v>
      </c>
      <c r="B67" s="210" t="s">
        <v>635</v>
      </c>
      <c r="C67" s="209">
        <v>11</v>
      </c>
      <c r="D67" s="209">
        <v>10</v>
      </c>
      <c r="E67" s="209">
        <v>0</v>
      </c>
      <c r="F67" s="209">
        <v>12</v>
      </c>
      <c r="G67" s="209">
        <v>11</v>
      </c>
      <c r="H67" s="209">
        <v>8</v>
      </c>
      <c r="I67" s="209">
        <v>0</v>
      </c>
      <c r="J67" s="209">
        <v>10</v>
      </c>
      <c r="K67" s="209">
        <v>1</v>
      </c>
      <c r="L67" s="209">
        <v>0</v>
      </c>
      <c r="M67" s="209">
        <v>0</v>
      </c>
      <c r="N67" s="209">
        <v>1</v>
      </c>
    </row>
    <row r="68" spans="1:14" s="206" customFormat="1" ht="17.25" x14ac:dyDescent="0.3">
      <c r="A68" s="48" t="s">
        <v>449</v>
      </c>
      <c r="B68" s="210" t="s">
        <v>636</v>
      </c>
      <c r="C68" s="209">
        <v>11</v>
      </c>
      <c r="D68" s="209">
        <v>12</v>
      </c>
      <c r="E68" s="209">
        <v>0</v>
      </c>
      <c r="F68" s="209">
        <v>14</v>
      </c>
      <c r="G68" s="209">
        <v>10</v>
      </c>
      <c r="H68" s="209">
        <v>9</v>
      </c>
      <c r="I68" s="209">
        <v>0</v>
      </c>
      <c r="J68" s="209">
        <v>12</v>
      </c>
      <c r="K68" s="209">
        <v>3</v>
      </c>
      <c r="L68" s="209">
        <v>2</v>
      </c>
      <c r="M68" s="209">
        <v>0</v>
      </c>
      <c r="N68" s="209">
        <v>1</v>
      </c>
    </row>
    <row r="69" spans="1:14" s="212" customFormat="1" x14ac:dyDescent="0.25">
      <c r="A69" s="202" t="s">
        <v>105</v>
      </c>
      <c r="B69" s="208" t="s">
        <v>749</v>
      </c>
      <c r="C69" s="178">
        <f t="shared" ref="C69:N69" si="13">C70+C87</f>
        <v>198</v>
      </c>
      <c r="D69" s="178">
        <f t="shared" si="13"/>
        <v>188</v>
      </c>
      <c r="E69" s="178">
        <f t="shared" si="13"/>
        <v>0</v>
      </c>
      <c r="F69" s="178">
        <f t="shared" si="13"/>
        <v>242</v>
      </c>
      <c r="G69" s="178">
        <f t="shared" si="13"/>
        <v>192</v>
      </c>
      <c r="H69" s="178">
        <f t="shared" si="13"/>
        <v>161</v>
      </c>
      <c r="I69" s="178">
        <f t="shared" si="13"/>
        <v>0</v>
      </c>
      <c r="J69" s="178">
        <f t="shared" si="13"/>
        <v>243</v>
      </c>
      <c r="K69" s="178">
        <f t="shared" si="13"/>
        <v>30</v>
      </c>
      <c r="L69" s="178">
        <f t="shared" si="13"/>
        <v>18</v>
      </c>
      <c r="M69" s="178">
        <f t="shared" si="13"/>
        <v>0</v>
      </c>
      <c r="N69" s="178">
        <f t="shared" si="13"/>
        <v>23</v>
      </c>
    </row>
    <row r="70" spans="1:14" s="212" customFormat="1" x14ac:dyDescent="0.25">
      <c r="A70" s="207">
        <v>1</v>
      </c>
      <c r="B70" s="208" t="s">
        <v>750</v>
      </c>
      <c r="C70" s="178">
        <f>SUM(C71:C86)</f>
        <v>176</v>
      </c>
      <c r="D70" s="178">
        <f t="shared" ref="D70:N70" si="14">SUM(D71:D86)</f>
        <v>166</v>
      </c>
      <c r="E70" s="178">
        <f t="shared" si="14"/>
        <v>0</v>
      </c>
      <c r="F70" s="178">
        <f t="shared" si="14"/>
        <v>214</v>
      </c>
      <c r="G70" s="178">
        <f t="shared" si="14"/>
        <v>171</v>
      </c>
      <c r="H70" s="178">
        <f t="shared" si="14"/>
        <v>141</v>
      </c>
      <c r="I70" s="178">
        <f t="shared" si="14"/>
        <v>0</v>
      </c>
      <c r="J70" s="178">
        <f t="shared" si="14"/>
        <v>218</v>
      </c>
      <c r="K70" s="178">
        <f t="shared" si="14"/>
        <v>26</v>
      </c>
      <c r="L70" s="178">
        <f t="shared" si="14"/>
        <v>17</v>
      </c>
      <c r="M70" s="178">
        <f t="shared" si="14"/>
        <v>0</v>
      </c>
      <c r="N70" s="178">
        <f t="shared" si="14"/>
        <v>22</v>
      </c>
    </row>
    <row r="71" spans="1:14" s="206" customFormat="1" ht="17.25" x14ac:dyDescent="0.3">
      <c r="A71" s="48" t="s">
        <v>213</v>
      </c>
      <c r="B71" s="210" t="s">
        <v>653</v>
      </c>
      <c r="C71" s="209">
        <v>11</v>
      </c>
      <c r="D71" s="209">
        <v>11</v>
      </c>
      <c r="E71" s="209">
        <v>0</v>
      </c>
      <c r="F71" s="209">
        <v>14</v>
      </c>
      <c r="G71" s="209">
        <v>12</v>
      </c>
      <c r="H71" s="209">
        <v>10</v>
      </c>
      <c r="I71" s="209">
        <v>0</v>
      </c>
      <c r="J71" s="209">
        <v>14</v>
      </c>
      <c r="K71" s="209">
        <v>1</v>
      </c>
      <c r="L71" s="209">
        <v>1</v>
      </c>
      <c r="M71" s="209">
        <v>0</v>
      </c>
      <c r="N71" s="209">
        <v>1</v>
      </c>
    </row>
    <row r="72" spans="1:14" s="206" customFormat="1" ht="17.25" x14ac:dyDescent="0.3">
      <c r="A72" s="48" t="s">
        <v>214</v>
      </c>
      <c r="B72" s="210" t="s">
        <v>333</v>
      </c>
      <c r="C72" s="209">
        <v>11</v>
      </c>
      <c r="D72" s="209">
        <v>9</v>
      </c>
      <c r="E72" s="209">
        <v>0</v>
      </c>
      <c r="F72" s="209">
        <v>12</v>
      </c>
      <c r="G72" s="209">
        <v>11</v>
      </c>
      <c r="H72" s="209">
        <v>8</v>
      </c>
      <c r="I72" s="209">
        <v>0</v>
      </c>
      <c r="J72" s="209">
        <v>11</v>
      </c>
      <c r="K72" s="209">
        <v>3</v>
      </c>
      <c r="L72" s="209">
        <v>0</v>
      </c>
      <c r="M72" s="209">
        <v>0</v>
      </c>
      <c r="N72" s="209">
        <v>0</v>
      </c>
    </row>
    <row r="73" spans="1:14" s="206" customFormat="1" ht="17.25" x14ac:dyDescent="0.3">
      <c r="A73" s="48" t="s">
        <v>215</v>
      </c>
      <c r="B73" s="210" t="s">
        <v>652</v>
      </c>
      <c r="C73" s="209">
        <v>11</v>
      </c>
      <c r="D73" s="209">
        <v>11</v>
      </c>
      <c r="E73" s="209">
        <v>0</v>
      </c>
      <c r="F73" s="209">
        <v>14</v>
      </c>
      <c r="G73" s="209">
        <v>9</v>
      </c>
      <c r="H73" s="209">
        <v>11</v>
      </c>
      <c r="I73" s="209">
        <v>0</v>
      </c>
      <c r="J73" s="209">
        <v>14</v>
      </c>
      <c r="K73" s="209">
        <v>3</v>
      </c>
      <c r="L73" s="209">
        <v>2</v>
      </c>
      <c r="M73" s="209">
        <v>0</v>
      </c>
      <c r="N73" s="209">
        <v>4</v>
      </c>
    </row>
    <row r="74" spans="1:14" s="206" customFormat="1" ht="17.25" x14ac:dyDescent="0.3">
      <c r="A74" s="48" t="s">
        <v>216</v>
      </c>
      <c r="B74" s="210" t="s">
        <v>643</v>
      </c>
      <c r="C74" s="209">
        <v>11</v>
      </c>
      <c r="D74" s="209">
        <v>11</v>
      </c>
      <c r="E74" s="209">
        <v>0</v>
      </c>
      <c r="F74" s="209">
        <v>14</v>
      </c>
      <c r="G74" s="209">
        <v>10</v>
      </c>
      <c r="H74" s="209">
        <v>10</v>
      </c>
      <c r="I74" s="209">
        <v>0</v>
      </c>
      <c r="J74" s="209">
        <v>16</v>
      </c>
      <c r="K74" s="209">
        <v>1</v>
      </c>
      <c r="L74" s="209">
        <v>2</v>
      </c>
      <c r="M74" s="209">
        <v>0</v>
      </c>
      <c r="N74" s="209">
        <v>5</v>
      </c>
    </row>
    <row r="75" spans="1:14" s="206" customFormat="1" ht="17.25" x14ac:dyDescent="0.3">
      <c r="A75" s="48" t="s">
        <v>217</v>
      </c>
      <c r="B75" s="210" t="s">
        <v>646</v>
      </c>
      <c r="C75" s="209">
        <v>11</v>
      </c>
      <c r="D75" s="209">
        <v>9</v>
      </c>
      <c r="E75" s="209">
        <v>0</v>
      </c>
      <c r="F75" s="209">
        <v>12</v>
      </c>
      <c r="G75" s="209">
        <v>11</v>
      </c>
      <c r="H75" s="209">
        <v>8</v>
      </c>
      <c r="I75" s="209">
        <v>0</v>
      </c>
      <c r="J75" s="209">
        <v>12</v>
      </c>
      <c r="K75" s="209">
        <v>2</v>
      </c>
      <c r="L75" s="209">
        <v>2</v>
      </c>
      <c r="M75" s="209">
        <v>0</v>
      </c>
      <c r="N75" s="209">
        <v>2</v>
      </c>
    </row>
    <row r="76" spans="1:14" s="206" customFormat="1" ht="17.25" x14ac:dyDescent="0.3">
      <c r="A76" s="48" t="s">
        <v>218</v>
      </c>
      <c r="B76" s="210" t="s">
        <v>644</v>
      </c>
      <c r="C76" s="209">
        <v>11</v>
      </c>
      <c r="D76" s="209">
        <v>11</v>
      </c>
      <c r="E76" s="209">
        <v>0</v>
      </c>
      <c r="F76" s="209">
        <v>14</v>
      </c>
      <c r="G76" s="209">
        <v>11</v>
      </c>
      <c r="H76" s="209">
        <v>10</v>
      </c>
      <c r="I76" s="209">
        <v>0</v>
      </c>
      <c r="J76" s="209">
        <v>15</v>
      </c>
      <c r="K76" s="209">
        <v>0</v>
      </c>
      <c r="L76" s="209">
        <v>0</v>
      </c>
      <c r="M76" s="209">
        <v>0</v>
      </c>
      <c r="N76" s="209">
        <v>1</v>
      </c>
    </row>
    <row r="77" spans="1:14" s="206" customFormat="1" ht="17.25" x14ac:dyDescent="0.3">
      <c r="A77" s="48" t="s">
        <v>219</v>
      </c>
      <c r="B77" s="210" t="s">
        <v>651</v>
      </c>
      <c r="C77" s="209">
        <v>11</v>
      </c>
      <c r="D77" s="209">
        <v>11</v>
      </c>
      <c r="E77" s="209">
        <v>0</v>
      </c>
      <c r="F77" s="209">
        <v>14</v>
      </c>
      <c r="G77" s="209">
        <v>11</v>
      </c>
      <c r="H77" s="209">
        <v>9</v>
      </c>
      <c r="I77" s="209">
        <v>0</v>
      </c>
      <c r="J77" s="209">
        <v>14</v>
      </c>
      <c r="K77" s="209">
        <v>4</v>
      </c>
      <c r="L77" s="209">
        <v>3</v>
      </c>
      <c r="M77" s="209">
        <v>0</v>
      </c>
      <c r="N77" s="209">
        <v>0</v>
      </c>
    </row>
    <row r="78" spans="1:14" s="206" customFormat="1" ht="17.25" x14ac:dyDescent="0.3">
      <c r="A78" s="48" t="s">
        <v>220</v>
      </c>
      <c r="B78" s="210" t="s">
        <v>647</v>
      </c>
      <c r="C78" s="209">
        <v>11</v>
      </c>
      <c r="D78" s="209">
        <v>11</v>
      </c>
      <c r="E78" s="209">
        <v>0</v>
      </c>
      <c r="F78" s="209">
        <v>14</v>
      </c>
      <c r="G78" s="209">
        <v>12</v>
      </c>
      <c r="H78" s="209">
        <v>8</v>
      </c>
      <c r="I78" s="209">
        <v>0</v>
      </c>
      <c r="J78" s="209">
        <v>14</v>
      </c>
      <c r="K78" s="209">
        <v>0</v>
      </c>
      <c r="L78" s="209">
        <v>1</v>
      </c>
      <c r="M78" s="209">
        <v>0</v>
      </c>
      <c r="N78" s="209">
        <v>0</v>
      </c>
    </row>
    <row r="79" spans="1:14" s="206" customFormat="1" ht="17.25" x14ac:dyDescent="0.3">
      <c r="A79" s="48" t="s">
        <v>221</v>
      </c>
      <c r="B79" s="210" t="s">
        <v>648</v>
      </c>
      <c r="C79" s="209">
        <v>11</v>
      </c>
      <c r="D79" s="209">
        <v>11</v>
      </c>
      <c r="E79" s="209">
        <v>0</v>
      </c>
      <c r="F79" s="209">
        <v>14</v>
      </c>
      <c r="G79" s="209">
        <v>11</v>
      </c>
      <c r="H79" s="209">
        <v>9</v>
      </c>
      <c r="I79" s="209">
        <v>0</v>
      </c>
      <c r="J79" s="209">
        <v>15</v>
      </c>
      <c r="K79" s="209">
        <v>5</v>
      </c>
      <c r="L79" s="209">
        <v>0</v>
      </c>
      <c r="M79" s="209">
        <v>0</v>
      </c>
      <c r="N79" s="209">
        <v>0</v>
      </c>
    </row>
    <row r="80" spans="1:14" s="206" customFormat="1" ht="17.25" x14ac:dyDescent="0.3">
      <c r="A80" s="48" t="s">
        <v>456</v>
      </c>
      <c r="B80" s="210" t="s">
        <v>642</v>
      </c>
      <c r="C80" s="209">
        <v>11</v>
      </c>
      <c r="D80" s="209">
        <v>11</v>
      </c>
      <c r="E80" s="209">
        <v>0</v>
      </c>
      <c r="F80" s="209">
        <v>14</v>
      </c>
      <c r="G80" s="209">
        <v>11</v>
      </c>
      <c r="H80" s="209">
        <v>7</v>
      </c>
      <c r="I80" s="209">
        <v>0</v>
      </c>
      <c r="J80" s="209">
        <v>16</v>
      </c>
      <c r="K80" s="209">
        <v>0</v>
      </c>
      <c r="L80" s="209">
        <v>0</v>
      </c>
      <c r="M80" s="209">
        <v>0</v>
      </c>
      <c r="N80" s="209">
        <v>1</v>
      </c>
    </row>
    <row r="81" spans="1:14" s="206" customFormat="1" ht="17.25" x14ac:dyDescent="0.3">
      <c r="A81" s="48" t="s">
        <v>457</v>
      </c>
      <c r="B81" s="210" t="s">
        <v>645</v>
      </c>
      <c r="C81" s="209">
        <v>11</v>
      </c>
      <c r="D81" s="209">
        <v>11</v>
      </c>
      <c r="E81" s="209">
        <v>0</v>
      </c>
      <c r="F81" s="209">
        <v>14</v>
      </c>
      <c r="G81" s="209">
        <v>11</v>
      </c>
      <c r="H81" s="209">
        <v>8</v>
      </c>
      <c r="I81" s="209">
        <v>0</v>
      </c>
      <c r="J81" s="209">
        <v>13</v>
      </c>
      <c r="K81" s="209">
        <v>1</v>
      </c>
      <c r="L81" s="209">
        <v>1</v>
      </c>
      <c r="M81" s="209">
        <v>0</v>
      </c>
      <c r="N81" s="209">
        <v>2</v>
      </c>
    </row>
    <row r="82" spans="1:14" s="206" customFormat="1" ht="17.25" x14ac:dyDescent="0.3">
      <c r="A82" s="48" t="s">
        <v>458</v>
      </c>
      <c r="B82" s="210" t="s">
        <v>649</v>
      </c>
      <c r="C82" s="209">
        <v>11</v>
      </c>
      <c r="D82" s="209">
        <v>11</v>
      </c>
      <c r="E82" s="209">
        <v>0</v>
      </c>
      <c r="F82" s="209">
        <v>14</v>
      </c>
      <c r="G82" s="209">
        <v>10</v>
      </c>
      <c r="H82" s="209">
        <v>11</v>
      </c>
      <c r="I82" s="209">
        <v>0</v>
      </c>
      <c r="J82" s="209">
        <v>15</v>
      </c>
      <c r="K82" s="209">
        <v>2</v>
      </c>
      <c r="L82" s="209">
        <v>2</v>
      </c>
      <c r="M82" s="209">
        <v>0</v>
      </c>
      <c r="N82" s="209">
        <v>2</v>
      </c>
    </row>
    <row r="83" spans="1:14" s="206" customFormat="1" ht="17.25" x14ac:dyDescent="0.3">
      <c r="A83" s="48" t="s">
        <v>459</v>
      </c>
      <c r="B83" s="210" t="s">
        <v>650</v>
      </c>
      <c r="C83" s="209">
        <v>11</v>
      </c>
      <c r="D83" s="209">
        <v>9</v>
      </c>
      <c r="E83" s="209">
        <v>0</v>
      </c>
      <c r="F83" s="209">
        <v>12</v>
      </c>
      <c r="G83" s="209">
        <v>11</v>
      </c>
      <c r="H83" s="209">
        <v>7</v>
      </c>
      <c r="I83" s="209">
        <v>0</v>
      </c>
      <c r="J83" s="209">
        <v>12</v>
      </c>
      <c r="K83" s="209">
        <v>2</v>
      </c>
      <c r="L83" s="209">
        <v>0</v>
      </c>
      <c r="M83" s="209">
        <v>0</v>
      </c>
      <c r="N83" s="209">
        <v>1</v>
      </c>
    </row>
    <row r="84" spans="1:14" s="206" customFormat="1" ht="17.25" x14ac:dyDescent="0.3">
      <c r="A84" s="48" t="s">
        <v>460</v>
      </c>
      <c r="B84" s="210" t="s">
        <v>639</v>
      </c>
      <c r="C84" s="209">
        <v>11</v>
      </c>
      <c r="D84" s="209">
        <v>9</v>
      </c>
      <c r="E84" s="209">
        <v>0</v>
      </c>
      <c r="F84" s="209">
        <v>12</v>
      </c>
      <c r="G84" s="209">
        <v>10</v>
      </c>
      <c r="H84" s="209">
        <v>8</v>
      </c>
      <c r="I84" s="209">
        <v>0</v>
      </c>
      <c r="J84" s="209">
        <v>12</v>
      </c>
      <c r="K84" s="209">
        <v>1</v>
      </c>
      <c r="L84" s="209">
        <v>2</v>
      </c>
      <c r="M84" s="209">
        <v>0</v>
      </c>
      <c r="N84" s="209">
        <v>0</v>
      </c>
    </row>
    <row r="85" spans="1:14" s="206" customFormat="1" ht="17.25" x14ac:dyDescent="0.3">
      <c r="A85" s="48" t="s">
        <v>461</v>
      </c>
      <c r="B85" s="210" t="s">
        <v>641</v>
      </c>
      <c r="C85" s="209">
        <v>11</v>
      </c>
      <c r="D85" s="209">
        <v>11</v>
      </c>
      <c r="E85" s="209">
        <v>0</v>
      </c>
      <c r="F85" s="209">
        <v>14</v>
      </c>
      <c r="G85" s="209">
        <v>10</v>
      </c>
      <c r="H85" s="209">
        <v>9</v>
      </c>
      <c r="I85" s="209">
        <v>0</v>
      </c>
      <c r="J85" s="209">
        <v>15</v>
      </c>
      <c r="K85" s="209">
        <v>0</v>
      </c>
      <c r="L85" s="209">
        <v>0</v>
      </c>
      <c r="M85" s="209">
        <v>0</v>
      </c>
      <c r="N85" s="209">
        <v>2</v>
      </c>
    </row>
    <row r="86" spans="1:14" s="206" customFormat="1" ht="17.25" x14ac:dyDescent="0.3">
      <c r="A86" s="48" t="s">
        <v>462</v>
      </c>
      <c r="B86" s="210" t="s">
        <v>640</v>
      </c>
      <c r="C86" s="209">
        <v>11</v>
      </c>
      <c r="D86" s="209">
        <v>9</v>
      </c>
      <c r="E86" s="209">
        <v>0</v>
      </c>
      <c r="F86" s="209">
        <v>12</v>
      </c>
      <c r="G86" s="209">
        <v>10</v>
      </c>
      <c r="H86" s="209">
        <v>8</v>
      </c>
      <c r="I86" s="209">
        <v>0</v>
      </c>
      <c r="J86" s="209">
        <v>10</v>
      </c>
      <c r="K86" s="209">
        <v>1</v>
      </c>
      <c r="L86" s="209">
        <v>1</v>
      </c>
      <c r="M86" s="209">
        <v>0</v>
      </c>
      <c r="N86" s="209">
        <v>1</v>
      </c>
    </row>
    <row r="87" spans="1:14" s="206" customFormat="1" ht="17.25" x14ac:dyDescent="0.3">
      <c r="A87" s="207">
        <v>2</v>
      </c>
      <c r="B87" s="208" t="s">
        <v>842</v>
      </c>
      <c r="C87" s="104">
        <f>SUM(C88:C89)</f>
        <v>22</v>
      </c>
      <c r="D87" s="104">
        <f t="shared" ref="D87:N87" si="15">SUM(D88:D89)</f>
        <v>22</v>
      </c>
      <c r="E87" s="104">
        <f t="shared" si="15"/>
        <v>0</v>
      </c>
      <c r="F87" s="104">
        <f t="shared" si="15"/>
        <v>28</v>
      </c>
      <c r="G87" s="104">
        <f t="shared" si="15"/>
        <v>21</v>
      </c>
      <c r="H87" s="104">
        <f t="shared" si="15"/>
        <v>20</v>
      </c>
      <c r="I87" s="104">
        <f t="shared" si="15"/>
        <v>0</v>
      </c>
      <c r="J87" s="104">
        <f t="shared" si="15"/>
        <v>25</v>
      </c>
      <c r="K87" s="104">
        <f t="shared" si="15"/>
        <v>4</v>
      </c>
      <c r="L87" s="104">
        <f t="shared" si="15"/>
        <v>1</v>
      </c>
      <c r="M87" s="104">
        <f t="shared" si="15"/>
        <v>0</v>
      </c>
      <c r="N87" s="104">
        <f t="shared" si="15"/>
        <v>1</v>
      </c>
    </row>
    <row r="88" spans="1:14" s="206" customFormat="1" ht="17.25" x14ac:dyDescent="0.3">
      <c r="A88" s="48" t="s">
        <v>225</v>
      </c>
      <c r="B88" s="210" t="s">
        <v>655</v>
      </c>
      <c r="C88" s="209">
        <v>11</v>
      </c>
      <c r="D88" s="209">
        <v>11</v>
      </c>
      <c r="E88" s="209">
        <v>0</v>
      </c>
      <c r="F88" s="209">
        <v>14</v>
      </c>
      <c r="G88" s="209">
        <v>11</v>
      </c>
      <c r="H88" s="209">
        <v>11</v>
      </c>
      <c r="I88" s="209">
        <v>0</v>
      </c>
      <c r="J88" s="209">
        <v>13</v>
      </c>
      <c r="K88" s="209">
        <v>3</v>
      </c>
      <c r="L88" s="209">
        <v>0</v>
      </c>
      <c r="M88" s="209">
        <v>0</v>
      </c>
      <c r="N88" s="209">
        <v>0</v>
      </c>
    </row>
    <row r="89" spans="1:14" s="206" customFormat="1" ht="17.25" x14ac:dyDescent="0.3">
      <c r="A89" s="48" t="s">
        <v>222</v>
      </c>
      <c r="B89" s="210" t="s">
        <v>654</v>
      </c>
      <c r="C89" s="209">
        <v>11</v>
      </c>
      <c r="D89" s="209">
        <v>11</v>
      </c>
      <c r="E89" s="209">
        <v>0</v>
      </c>
      <c r="F89" s="209">
        <v>14</v>
      </c>
      <c r="G89" s="209">
        <v>10</v>
      </c>
      <c r="H89" s="209">
        <v>9</v>
      </c>
      <c r="I89" s="209">
        <v>0</v>
      </c>
      <c r="J89" s="209">
        <v>12</v>
      </c>
      <c r="K89" s="209">
        <v>1</v>
      </c>
      <c r="L89" s="209">
        <v>1</v>
      </c>
      <c r="M89" s="209">
        <v>0</v>
      </c>
      <c r="N89" s="209">
        <v>1</v>
      </c>
    </row>
    <row r="90" spans="1:14" s="212" customFormat="1" x14ac:dyDescent="0.25">
      <c r="A90" s="202" t="s">
        <v>138</v>
      </c>
      <c r="B90" s="208" t="s">
        <v>656</v>
      </c>
      <c r="C90" s="178">
        <f t="shared" ref="C90:N90" si="16">C91+C103</f>
        <v>143</v>
      </c>
      <c r="D90" s="178">
        <f t="shared" si="16"/>
        <v>143</v>
      </c>
      <c r="E90" s="178">
        <f t="shared" si="16"/>
        <v>0</v>
      </c>
      <c r="F90" s="178">
        <f t="shared" si="16"/>
        <v>182</v>
      </c>
      <c r="G90" s="178">
        <f t="shared" si="16"/>
        <v>140</v>
      </c>
      <c r="H90" s="178">
        <f t="shared" si="16"/>
        <v>117</v>
      </c>
      <c r="I90" s="178">
        <f t="shared" si="16"/>
        <v>0</v>
      </c>
      <c r="J90" s="178">
        <f t="shared" si="16"/>
        <v>167</v>
      </c>
      <c r="K90" s="178">
        <f t="shared" si="16"/>
        <v>18</v>
      </c>
      <c r="L90" s="178">
        <f t="shared" si="16"/>
        <v>14</v>
      </c>
      <c r="M90" s="178">
        <f t="shared" si="16"/>
        <v>0</v>
      </c>
      <c r="N90" s="178">
        <f t="shared" si="16"/>
        <v>8</v>
      </c>
    </row>
    <row r="91" spans="1:14" s="212" customFormat="1" x14ac:dyDescent="0.25">
      <c r="A91" s="207">
        <v>1</v>
      </c>
      <c r="B91" s="208" t="s">
        <v>750</v>
      </c>
      <c r="C91" s="178">
        <f>SUM(C92:C102)</f>
        <v>121</v>
      </c>
      <c r="D91" s="178">
        <f t="shared" ref="D91:N91" si="17">SUM(D92:D102)</f>
        <v>121</v>
      </c>
      <c r="E91" s="178">
        <f t="shared" si="17"/>
        <v>0</v>
      </c>
      <c r="F91" s="178">
        <f t="shared" si="17"/>
        <v>154</v>
      </c>
      <c r="G91" s="178">
        <f t="shared" si="17"/>
        <v>119</v>
      </c>
      <c r="H91" s="178">
        <f t="shared" si="17"/>
        <v>97</v>
      </c>
      <c r="I91" s="178">
        <f t="shared" si="17"/>
        <v>0</v>
      </c>
      <c r="J91" s="178">
        <f t="shared" si="17"/>
        <v>142</v>
      </c>
      <c r="K91" s="178">
        <f t="shared" si="17"/>
        <v>15</v>
      </c>
      <c r="L91" s="178">
        <f t="shared" si="17"/>
        <v>13</v>
      </c>
      <c r="M91" s="178">
        <f t="shared" si="17"/>
        <v>0</v>
      </c>
      <c r="N91" s="178">
        <f t="shared" si="17"/>
        <v>7</v>
      </c>
    </row>
    <row r="92" spans="1:14" s="206" customFormat="1" ht="17.25" x14ac:dyDescent="0.3">
      <c r="A92" s="48" t="s">
        <v>213</v>
      </c>
      <c r="B92" s="210" t="s">
        <v>658</v>
      </c>
      <c r="C92" s="209">
        <v>11</v>
      </c>
      <c r="D92" s="209">
        <v>11</v>
      </c>
      <c r="E92" s="209">
        <v>0</v>
      </c>
      <c r="F92" s="209">
        <v>14</v>
      </c>
      <c r="G92" s="209">
        <v>11</v>
      </c>
      <c r="H92" s="209">
        <v>9</v>
      </c>
      <c r="I92" s="209">
        <v>0</v>
      </c>
      <c r="J92" s="209">
        <v>13</v>
      </c>
      <c r="K92" s="209">
        <v>1</v>
      </c>
      <c r="L92" s="209">
        <v>2</v>
      </c>
      <c r="M92" s="209">
        <v>0</v>
      </c>
      <c r="N92" s="209">
        <v>2</v>
      </c>
    </row>
    <row r="93" spans="1:14" s="206" customFormat="1" ht="17.25" x14ac:dyDescent="0.3">
      <c r="A93" s="48" t="s">
        <v>214</v>
      </c>
      <c r="B93" s="210" t="s">
        <v>657</v>
      </c>
      <c r="C93" s="209">
        <v>11</v>
      </c>
      <c r="D93" s="209">
        <v>11</v>
      </c>
      <c r="E93" s="209">
        <v>0</v>
      </c>
      <c r="F93" s="209">
        <v>14</v>
      </c>
      <c r="G93" s="209">
        <v>11</v>
      </c>
      <c r="H93" s="209">
        <v>10</v>
      </c>
      <c r="I93" s="209">
        <v>0</v>
      </c>
      <c r="J93" s="209">
        <v>14</v>
      </c>
      <c r="K93" s="209">
        <v>0</v>
      </c>
      <c r="L93" s="209">
        <v>0</v>
      </c>
      <c r="M93" s="209">
        <v>0</v>
      </c>
      <c r="N93" s="209">
        <v>0</v>
      </c>
    </row>
    <row r="94" spans="1:14" s="206" customFormat="1" ht="17.25" x14ac:dyDescent="0.3">
      <c r="A94" s="48" t="s">
        <v>215</v>
      </c>
      <c r="B94" s="210" t="s">
        <v>660</v>
      </c>
      <c r="C94" s="209">
        <v>11</v>
      </c>
      <c r="D94" s="209">
        <v>11</v>
      </c>
      <c r="E94" s="209">
        <v>0</v>
      </c>
      <c r="F94" s="209">
        <v>14</v>
      </c>
      <c r="G94" s="209">
        <v>11</v>
      </c>
      <c r="H94" s="209">
        <v>9</v>
      </c>
      <c r="I94" s="209">
        <v>0</v>
      </c>
      <c r="J94" s="209">
        <v>14</v>
      </c>
      <c r="K94" s="209">
        <v>1</v>
      </c>
      <c r="L94" s="209">
        <v>1</v>
      </c>
      <c r="M94" s="209">
        <v>0</v>
      </c>
      <c r="N94" s="209">
        <v>1</v>
      </c>
    </row>
    <row r="95" spans="1:14" s="206" customFormat="1" ht="17.25" x14ac:dyDescent="0.3">
      <c r="A95" s="48" t="s">
        <v>216</v>
      </c>
      <c r="B95" s="210" t="s">
        <v>663</v>
      </c>
      <c r="C95" s="209">
        <v>11</v>
      </c>
      <c r="D95" s="209">
        <v>11</v>
      </c>
      <c r="E95" s="209">
        <v>0</v>
      </c>
      <c r="F95" s="209">
        <v>14</v>
      </c>
      <c r="G95" s="209">
        <v>11</v>
      </c>
      <c r="H95" s="209">
        <v>10</v>
      </c>
      <c r="I95" s="209">
        <v>0</v>
      </c>
      <c r="J95" s="209">
        <v>12</v>
      </c>
      <c r="K95" s="209">
        <v>0</v>
      </c>
      <c r="L95" s="209">
        <v>1</v>
      </c>
      <c r="M95" s="209">
        <v>0</v>
      </c>
      <c r="N95" s="209">
        <v>0</v>
      </c>
    </row>
    <row r="96" spans="1:14" s="206" customFormat="1" ht="17.25" x14ac:dyDescent="0.3">
      <c r="A96" s="48" t="s">
        <v>217</v>
      </c>
      <c r="B96" s="210" t="s">
        <v>667</v>
      </c>
      <c r="C96" s="209">
        <v>11</v>
      </c>
      <c r="D96" s="209">
        <v>11</v>
      </c>
      <c r="E96" s="209">
        <v>0</v>
      </c>
      <c r="F96" s="209">
        <v>14</v>
      </c>
      <c r="G96" s="209">
        <v>10</v>
      </c>
      <c r="H96" s="209">
        <v>9</v>
      </c>
      <c r="I96" s="209">
        <v>0</v>
      </c>
      <c r="J96" s="209">
        <v>12</v>
      </c>
      <c r="K96" s="209">
        <v>4</v>
      </c>
      <c r="L96" s="209">
        <v>1</v>
      </c>
      <c r="M96" s="209">
        <v>0</v>
      </c>
      <c r="N96" s="209">
        <v>0</v>
      </c>
    </row>
    <row r="97" spans="1:14" s="206" customFormat="1" ht="17.25" x14ac:dyDescent="0.3">
      <c r="A97" s="48" t="s">
        <v>218</v>
      </c>
      <c r="B97" s="210" t="s">
        <v>664</v>
      </c>
      <c r="C97" s="209">
        <v>11</v>
      </c>
      <c r="D97" s="209">
        <v>11</v>
      </c>
      <c r="E97" s="209">
        <v>0</v>
      </c>
      <c r="F97" s="209">
        <v>14</v>
      </c>
      <c r="G97" s="209">
        <v>11</v>
      </c>
      <c r="H97" s="209">
        <v>9</v>
      </c>
      <c r="I97" s="209">
        <v>0</v>
      </c>
      <c r="J97" s="209">
        <v>13</v>
      </c>
      <c r="K97" s="209">
        <v>1</v>
      </c>
      <c r="L97" s="209">
        <v>2</v>
      </c>
      <c r="M97" s="209">
        <v>0</v>
      </c>
      <c r="N97" s="209">
        <v>1</v>
      </c>
    </row>
    <row r="98" spans="1:14" s="206" customFormat="1" ht="17.25" x14ac:dyDescent="0.3">
      <c r="A98" s="48" t="s">
        <v>219</v>
      </c>
      <c r="B98" s="210" t="s">
        <v>665</v>
      </c>
      <c r="C98" s="209">
        <v>11</v>
      </c>
      <c r="D98" s="209">
        <v>11</v>
      </c>
      <c r="E98" s="209">
        <v>0</v>
      </c>
      <c r="F98" s="209">
        <v>14</v>
      </c>
      <c r="G98" s="209">
        <v>10</v>
      </c>
      <c r="H98" s="209">
        <v>9</v>
      </c>
      <c r="I98" s="209">
        <v>0</v>
      </c>
      <c r="J98" s="209">
        <v>14</v>
      </c>
      <c r="K98" s="209">
        <v>2</v>
      </c>
      <c r="L98" s="209">
        <v>2</v>
      </c>
      <c r="M98" s="209">
        <v>0</v>
      </c>
      <c r="N98" s="209">
        <v>0</v>
      </c>
    </row>
    <row r="99" spans="1:14" s="206" customFormat="1" ht="17.25" x14ac:dyDescent="0.3">
      <c r="A99" s="48" t="s">
        <v>220</v>
      </c>
      <c r="B99" s="210" t="s">
        <v>666</v>
      </c>
      <c r="C99" s="209">
        <v>11</v>
      </c>
      <c r="D99" s="209">
        <v>11</v>
      </c>
      <c r="E99" s="209">
        <v>0</v>
      </c>
      <c r="F99" s="209">
        <v>14</v>
      </c>
      <c r="G99" s="209">
        <v>11</v>
      </c>
      <c r="H99" s="209">
        <v>8</v>
      </c>
      <c r="I99" s="209">
        <v>0</v>
      </c>
      <c r="J99" s="209">
        <v>12</v>
      </c>
      <c r="K99" s="209">
        <v>1</v>
      </c>
      <c r="L99" s="209">
        <v>1</v>
      </c>
      <c r="M99" s="209">
        <v>0</v>
      </c>
      <c r="N99" s="209">
        <v>0</v>
      </c>
    </row>
    <row r="100" spans="1:14" s="206" customFormat="1" ht="17.25" x14ac:dyDescent="0.3">
      <c r="A100" s="48" t="s">
        <v>221</v>
      </c>
      <c r="B100" s="210" t="s">
        <v>659</v>
      </c>
      <c r="C100" s="209">
        <v>11</v>
      </c>
      <c r="D100" s="209">
        <v>11</v>
      </c>
      <c r="E100" s="209">
        <v>0</v>
      </c>
      <c r="F100" s="209">
        <v>14</v>
      </c>
      <c r="G100" s="209">
        <v>11</v>
      </c>
      <c r="H100" s="209">
        <v>10</v>
      </c>
      <c r="I100" s="209">
        <v>0</v>
      </c>
      <c r="J100" s="209">
        <v>12</v>
      </c>
      <c r="K100" s="209">
        <v>0</v>
      </c>
      <c r="L100" s="209">
        <v>3</v>
      </c>
      <c r="M100" s="209">
        <v>0</v>
      </c>
      <c r="N100" s="209">
        <v>0</v>
      </c>
    </row>
    <row r="101" spans="1:14" s="206" customFormat="1" ht="17.25" x14ac:dyDescent="0.3">
      <c r="A101" s="48" t="s">
        <v>456</v>
      </c>
      <c r="B101" s="210" t="s">
        <v>662</v>
      </c>
      <c r="C101" s="209">
        <v>11</v>
      </c>
      <c r="D101" s="209">
        <v>11</v>
      </c>
      <c r="E101" s="209">
        <v>0</v>
      </c>
      <c r="F101" s="209">
        <v>14</v>
      </c>
      <c r="G101" s="209">
        <v>11</v>
      </c>
      <c r="H101" s="209">
        <v>7</v>
      </c>
      <c r="I101" s="209">
        <v>0</v>
      </c>
      <c r="J101" s="209">
        <v>13</v>
      </c>
      <c r="K101" s="209">
        <v>2</v>
      </c>
      <c r="L101" s="209">
        <v>0</v>
      </c>
      <c r="M101" s="209">
        <v>0</v>
      </c>
      <c r="N101" s="209">
        <v>1</v>
      </c>
    </row>
    <row r="102" spans="1:14" s="206" customFormat="1" ht="17.25" x14ac:dyDescent="0.3">
      <c r="A102" s="48" t="s">
        <v>457</v>
      </c>
      <c r="B102" s="210" t="s">
        <v>661</v>
      </c>
      <c r="C102" s="209">
        <v>11</v>
      </c>
      <c r="D102" s="209">
        <v>11</v>
      </c>
      <c r="E102" s="209">
        <v>0</v>
      </c>
      <c r="F102" s="209">
        <v>14</v>
      </c>
      <c r="G102" s="209">
        <v>11</v>
      </c>
      <c r="H102" s="209">
        <v>7</v>
      </c>
      <c r="I102" s="209">
        <v>0</v>
      </c>
      <c r="J102" s="209">
        <v>13</v>
      </c>
      <c r="K102" s="209">
        <v>3</v>
      </c>
      <c r="L102" s="209">
        <v>0</v>
      </c>
      <c r="M102" s="209">
        <v>0</v>
      </c>
      <c r="N102" s="209">
        <v>2</v>
      </c>
    </row>
    <row r="103" spans="1:14" s="206" customFormat="1" ht="17.25" x14ac:dyDescent="0.3">
      <c r="A103" s="207">
        <v>2</v>
      </c>
      <c r="B103" s="208" t="s">
        <v>842</v>
      </c>
      <c r="C103" s="104">
        <f>SUM(C104:C105)</f>
        <v>22</v>
      </c>
      <c r="D103" s="104">
        <f t="shared" ref="D103:N103" si="18">SUM(D104:D105)</f>
        <v>22</v>
      </c>
      <c r="E103" s="104">
        <f t="shared" si="18"/>
        <v>0</v>
      </c>
      <c r="F103" s="104">
        <f t="shared" si="18"/>
        <v>28</v>
      </c>
      <c r="G103" s="104">
        <f t="shared" si="18"/>
        <v>21</v>
      </c>
      <c r="H103" s="104">
        <f t="shared" si="18"/>
        <v>20</v>
      </c>
      <c r="I103" s="104">
        <f t="shared" si="18"/>
        <v>0</v>
      </c>
      <c r="J103" s="104">
        <f t="shared" si="18"/>
        <v>25</v>
      </c>
      <c r="K103" s="104">
        <f t="shared" si="18"/>
        <v>3</v>
      </c>
      <c r="L103" s="104">
        <f t="shared" si="18"/>
        <v>1</v>
      </c>
      <c r="M103" s="104">
        <f t="shared" si="18"/>
        <v>0</v>
      </c>
      <c r="N103" s="104">
        <f t="shared" si="18"/>
        <v>1</v>
      </c>
    </row>
    <row r="104" spans="1:14" s="206" customFormat="1" ht="17.25" x14ac:dyDescent="0.3">
      <c r="A104" s="48" t="s">
        <v>225</v>
      </c>
      <c r="B104" s="210" t="s">
        <v>668</v>
      </c>
      <c r="C104" s="209">
        <v>11</v>
      </c>
      <c r="D104" s="209">
        <v>11</v>
      </c>
      <c r="E104" s="209">
        <v>0</v>
      </c>
      <c r="F104" s="209">
        <v>14</v>
      </c>
      <c r="G104" s="209">
        <v>10</v>
      </c>
      <c r="H104" s="209">
        <v>9</v>
      </c>
      <c r="I104" s="209">
        <v>0</v>
      </c>
      <c r="J104" s="209">
        <v>14</v>
      </c>
      <c r="K104" s="209">
        <v>1</v>
      </c>
      <c r="L104" s="209">
        <v>0</v>
      </c>
      <c r="M104" s="209">
        <v>0</v>
      </c>
      <c r="N104" s="209">
        <v>1</v>
      </c>
    </row>
    <row r="105" spans="1:14" s="206" customFormat="1" ht="17.25" x14ac:dyDescent="0.3">
      <c r="A105" s="48" t="s">
        <v>222</v>
      </c>
      <c r="B105" s="210" t="s">
        <v>669</v>
      </c>
      <c r="C105" s="209">
        <v>11</v>
      </c>
      <c r="D105" s="209">
        <v>11</v>
      </c>
      <c r="E105" s="209">
        <v>0</v>
      </c>
      <c r="F105" s="209">
        <v>14</v>
      </c>
      <c r="G105" s="209">
        <v>11</v>
      </c>
      <c r="H105" s="209">
        <v>11</v>
      </c>
      <c r="I105" s="209">
        <v>0</v>
      </c>
      <c r="J105" s="209">
        <v>11</v>
      </c>
      <c r="K105" s="209">
        <v>2</v>
      </c>
      <c r="L105" s="209">
        <v>1</v>
      </c>
      <c r="M105" s="209">
        <v>0</v>
      </c>
      <c r="N105" s="209">
        <v>0</v>
      </c>
    </row>
    <row r="106" spans="1:14" s="212" customFormat="1" x14ac:dyDescent="0.25">
      <c r="A106" s="202" t="s">
        <v>121</v>
      </c>
      <c r="B106" s="208" t="s">
        <v>798</v>
      </c>
      <c r="C106" s="178">
        <f t="shared" ref="C106:N106" si="19">C107+C115</f>
        <v>154</v>
      </c>
      <c r="D106" s="178">
        <f t="shared" si="19"/>
        <v>159</v>
      </c>
      <c r="E106" s="178">
        <f t="shared" si="19"/>
        <v>0</v>
      </c>
      <c r="F106" s="178">
        <f t="shared" si="19"/>
        <v>194</v>
      </c>
      <c r="G106" s="178">
        <f t="shared" si="19"/>
        <v>149</v>
      </c>
      <c r="H106" s="178">
        <f t="shared" si="19"/>
        <v>146</v>
      </c>
      <c r="I106" s="178">
        <f t="shared" si="19"/>
        <v>0</v>
      </c>
      <c r="J106" s="178">
        <f t="shared" si="19"/>
        <v>218</v>
      </c>
      <c r="K106" s="178">
        <f t="shared" si="19"/>
        <v>42</v>
      </c>
      <c r="L106" s="178">
        <f t="shared" si="19"/>
        <v>27</v>
      </c>
      <c r="M106" s="178">
        <f t="shared" si="19"/>
        <v>0</v>
      </c>
      <c r="N106" s="178">
        <f t="shared" si="19"/>
        <v>32</v>
      </c>
    </row>
    <row r="107" spans="1:14" s="212" customFormat="1" x14ac:dyDescent="0.25">
      <c r="A107" s="207">
        <v>1</v>
      </c>
      <c r="B107" s="208" t="s">
        <v>750</v>
      </c>
      <c r="C107" s="178">
        <f>SUM(C108:C114)</f>
        <v>77</v>
      </c>
      <c r="D107" s="178">
        <f t="shared" ref="D107:N107" si="20">SUM(D108:D114)</f>
        <v>77</v>
      </c>
      <c r="E107" s="178">
        <f t="shared" si="20"/>
        <v>0</v>
      </c>
      <c r="F107" s="178">
        <f t="shared" si="20"/>
        <v>98</v>
      </c>
      <c r="G107" s="178">
        <f t="shared" si="20"/>
        <v>76</v>
      </c>
      <c r="H107" s="178">
        <f t="shared" si="20"/>
        <v>73</v>
      </c>
      <c r="I107" s="178">
        <f t="shared" si="20"/>
        <v>0</v>
      </c>
      <c r="J107" s="178">
        <f t="shared" si="20"/>
        <v>107</v>
      </c>
      <c r="K107" s="178">
        <f t="shared" si="20"/>
        <v>27</v>
      </c>
      <c r="L107" s="178">
        <f t="shared" si="20"/>
        <v>15</v>
      </c>
      <c r="M107" s="178">
        <f t="shared" si="20"/>
        <v>0</v>
      </c>
      <c r="N107" s="178">
        <f t="shared" si="20"/>
        <v>13</v>
      </c>
    </row>
    <row r="108" spans="1:14" s="206" customFormat="1" ht="17.25" x14ac:dyDescent="0.3">
      <c r="A108" s="48" t="s">
        <v>213</v>
      </c>
      <c r="B108" s="210" t="s">
        <v>673</v>
      </c>
      <c r="C108" s="209">
        <v>11</v>
      </c>
      <c r="D108" s="209">
        <v>11</v>
      </c>
      <c r="E108" s="209">
        <v>0</v>
      </c>
      <c r="F108" s="209">
        <v>14</v>
      </c>
      <c r="G108" s="209">
        <v>11</v>
      </c>
      <c r="H108" s="209">
        <v>12</v>
      </c>
      <c r="I108" s="209">
        <v>0</v>
      </c>
      <c r="J108" s="209">
        <v>16</v>
      </c>
      <c r="K108" s="209">
        <v>5</v>
      </c>
      <c r="L108" s="209">
        <v>0</v>
      </c>
      <c r="M108" s="209">
        <v>0</v>
      </c>
      <c r="N108" s="209">
        <v>1</v>
      </c>
    </row>
    <row r="109" spans="1:14" s="206" customFormat="1" ht="17.25" x14ac:dyDescent="0.3">
      <c r="A109" s="48" t="s">
        <v>214</v>
      </c>
      <c r="B109" s="210" t="s">
        <v>672</v>
      </c>
      <c r="C109" s="209">
        <v>11</v>
      </c>
      <c r="D109" s="209">
        <v>11</v>
      </c>
      <c r="E109" s="209">
        <v>0</v>
      </c>
      <c r="F109" s="209">
        <v>14</v>
      </c>
      <c r="G109" s="209">
        <v>11</v>
      </c>
      <c r="H109" s="209">
        <v>11</v>
      </c>
      <c r="I109" s="209">
        <v>0</v>
      </c>
      <c r="J109" s="209">
        <v>13</v>
      </c>
      <c r="K109" s="209">
        <v>3</v>
      </c>
      <c r="L109" s="209">
        <v>2</v>
      </c>
      <c r="M109" s="209">
        <v>0</v>
      </c>
      <c r="N109" s="209">
        <v>2</v>
      </c>
    </row>
    <row r="110" spans="1:14" s="206" customFormat="1" ht="17.25" x14ac:dyDescent="0.3">
      <c r="A110" s="48" t="s">
        <v>215</v>
      </c>
      <c r="B110" s="210" t="s">
        <v>674</v>
      </c>
      <c r="C110" s="209">
        <v>11</v>
      </c>
      <c r="D110" s="209">
        <v>11</v>
      </c>
      <c r="E110" s="209">
        <v>0</v>
      </c>
      <c r="F110" s="209">
        <v>14</v>
      </c>
      <c r="G110" s="209">
        <v>11</v>
      </c>
      <c r="H110" s="209">
        <v>11</v>
      </c>
      <c r="I110" s="209">
        <v>0</v>
      </c>
      <c r="J110" s="209">
        <v>16</v>
      </c>
      <c r="K110" s="209">
        <v>4</v>
      </c>
      <c r="L110" s="209">
        <v>2</v>
      </c>
      <c r="M110" s="209">
        <v>0</v>
      </c>
      <c r="N110" s="209">
        <v>0</v>
      </c>
    </row>
    <row r="111" spans="1:14" s="206" customFormat="1" ht="17.25" x14ac:dyDescent="0.3">
      <c r="A111" s="48" t="s">
        <v>216</v>
      </c>
      <c r="B111" s="210" t="s">
        <v>676</v>
      </c>
      <c r="C111" s="209">
        <v>11</v>
      </c>
      <c r="D111" s="209">
        <v>11</v>
      </c>
      <c r="E111" s="209">
        <v>0</v>
      </c>
      <c r="F111" s="209">
        <v>14</v>
      </c>
      <c r="G111" s="209">
        <v>10</v>
      </c>
      <c r="H111" s="209">
        <v>10</v>
      </c>
      <c r="I111" s="209">
        <v>0</v>
      </c>
      <c r="J111" s="209">
        <v>17</v>
      </c>
      <c r="K111" s="209">
        <v>6</v>
      </c>
      <c r="L111" s="209">
        <v>3</v>
      </c>
      <c r="M111" s="209">
        <v>0</v>
      </c>
      <c r="N111" s="209">
        <v>0</v>
      </c>
    </row>
    <row r="112" spans="1:14" s="206" customFormat="1" ht="17.25" x14ac:dyDescent="0.3">
      <c r="A112" s="48" t="s">
        <v>217</v>
      </c>
      <c r="B112" s="210" t="s">
        <v>677</v>
      </c>
      <c r="C112" s="209">
        <v>11</v>
      </c>
      <c r="D112" s="209">
        <v>11</v>
      </c>
      <c r="E112" s="209">
        <v>0</v>
      </c>
      <c r="F112" s="209">
        <v>14</v>
      </c>
      <c r="G112" s="209">
        <v>12</v>
      </c>
      <c r="H112" s="209">
        <v>8</v>
      </c>
      <c r="I112" s="209">
        <v>0</v>
      </c>
      <c r="J112" s="209">
        <v>17</v>
      </c>
      <c r="K112" s="209">
        <v>1</v>
      </c>
      <c r="L112" s="209">
        <v>1</v>
      </c>
      <c r="M112" s="209">
        <v>0</v>
      </c>
      <c r="N112" s="209">
        <v>0</v>
      </c>
    </row>
    <row r="113" spans="1:14" s="206" customFormat="1" ht="17.25" x14ac:dyDescent="0.3">
      <c r="A113" s="48" t="s">
        <v>218</v>
      </c>
      <c r="B113" s="210" t="s">
        <v>671</v>
      </c>
      <c r="C113" s="209">
        <v>11</v>
      </c>
      <c r="D113" s="209">
        <v>11</v>
      </c>
      <c r="E113" s="209">
        <v>0</v>
      </c>
      <c r="F113" s="209">
        <v>14</v>
      </c>
      <c r="G113" s="209">
        <v>11</v>
      </c>
      <c r="H113" s="209">
        <v>9</v>
      </c>
      <c r="I113" s="209">
        <v>0</v>
      </c>
      <c r="J113" s="209">
        <v>14</v>
      </c>
      <c r="K113" s="209">
        <v>5</v>
      </c>
      <c r="L113" s="209">
        <v>3</v>
      </c>
      <c r="M113" s="209">
        <v>0</v>
      </c>
      <c r="N113" s="209">
        <v>5</v>
      </c>
    </row>
    <row r="114" spans="1:14" s="206" customFormat="1" ht="17.25" x14ac:dyDescent="0.3">
      <c r="A114" s="48" t="s">
        <v>219</v>
      </c>
      <c r="B114" s="210" t="s">
        <v>675</v>
      </c>
      <c r="C114" s="209">
        <v>11</v>
      </c>
      <c r="D114" s="209">
        <v>11</v>
      </c>
      <c r="E114" s="209">
        <v>0</v>
      </c>
      <c r="F114" s="209">
        <v>14</v>
      </c>
      <c r="G114" s="209">
        <v>10</v>
      </c>
      <c r="H114" s="209">
        <v>12</v>
      </c>
      <c r="I114" s="209">
        <v>0</v>
      </c>
      <c r="J114" s="209">
        <v>14</v>
      </c>
      <c r="K114" s="209">
        <v>3</v>
      </c>
      <c r="L114" s="209">
        <v>4</v>
      </c>
      <c r="M114" s="209">
        <v>0</v>
      </c>
      <c r="N114" s="209">
        <v>5</v>
      </c>
    </row>
    <row r="115" spans="1:14" s="206" customFormat="1" ht="17.25" x14ac:dyDescent="0.3">
      <c r="A115" s="207">
        <v>2</v>
      </c>
      <c r="B115" s="208" t="s">
        <v>589</v>
      </c>
      <c r="C115" s="178">
        <f>SUM(C116:C122)</f>
        <v>77</v>
      </c>
      <c r="D115" s="178">
        <f t="shared" ref="D115:N115" si="21">SUM(D116:D122)</f>
        <v>82</v>
      </c>
      <c r="E115" s="178">
        <f t="shared" si="21"/>
        <v>0</v>
      </c>
      <c r="F115" s="178">
        <f t="shared" si="21"/>
        <v>96</v>
      </c>
      <c r="G115" s="178">
        <f t="shared" si="21"/>
        <v>73</v>
      </c>
      <c r="H115" s="178">
        <f t="shared" si="21"/>
        <v>73</v>
      </c>
      <c r="I115" s="178">
        <f t="shared" si="21"/>
        <v>0</v>
      </c>
      <c r="J115" s="178">
        <f t="shared" si="21"/>
        <v>111</v>
      </c>
      <c r="K115" s="178">
        <f t="shared" si="21"/>
        <v>15</v>
      </c>
      <c r="L115" s="178">
        <f t="shared" si="21"/>
        <v>12</v>
      </c>
      <c r="M115" s="178">
        <f t="shared" si="21"/>
        <v>0</v>
      </c>
      <c r="N115" s="178">
        <f t="shared" si="21"/>
        <v>19</v>
      </c>
    </row>
    <row r="116" spans="1:14" s="206" customFormat="1" ht="17.25" x14ac:dyDescent="0.3">
      <c r="A116" s="48" t="s">
        <v>225</v>
      </c>
      <c r="B116" s="210" t="s">
        <v>679</v>
      </c>
      <c r="C116" s="209">
        <v>11</v>
      </c>
      <c r="D116" s="209">
        <v>12</v>
      </c>
      <c r="E116" s="209">
        <v>0</v>
      </c>
      <c r="F116" s="209">
        <v>14</v>
      </c>
      <c r="G116" s="209">
        <v>9</v>
      </c>
      <c r="H116" s="209">
        <v>12</v>
      </c>
      <c r="I116" s="209">
        <v>0</v>
      </c>
      <c r="J116" s="209">
        <v>14</v>
      </c>
      <c r="K116" s="209">
        <v>3</v>
      </c>
      <c r="L116" s="209">
        <v>2</v>
      </c>
      <c r="M116" s="209">
        <v>0</v>
      </c>
      <c r="N116" s="209">
        <v>0</v>
      </c>
    </row>
    <row r="117" spans="1:14" s="206" customFormat="1" ht="17.25" x14ac:dyDescent="0.3">
      <c r="A117" s="48" t="s">
        <v>222</v>
      </c>
      <c r="B117" s="210" t="s">
        <v>680</v>
      </c>
      <c r="C117" s="209">
        <v>11</v>
      </c>
      <c r="D117" s="209">
        <v>12</v>
      </c>
      <c r="E117" s="209">
        <v>0</v>
      </c>
      <c r="F117" s="209">
        <v>14</v>
      </c>
      <c r="G117" s="209">
        <v>11</v>
      </c>
      <c r="H117" s="209">
        <v>8</v>
      </c>
      <c r="I117" s="209">
        <v>0</v>
      </c>
      <c r="J117" s="209">
        <v>15</v>
      </c>
      <c r="K117" s="209">
        <v>5</v>
      </c>
      <c r="L117" s="209">
        <v>1</v>
      </c>
      <c r="M117" s="209">
        <v>0</v>
      </c>
      <c r="N117" s="209">
        <v>5</v>
      </c>
    </row>
    <row r="118" spans="1:14" s="206" customFormat="1" ht="17.25" x14ac:dyDescent="0.3">
      <c r="A118" s="48" t="s">
        <v>447</v>
      </c>
      <c r="B118" s="210" t="s">
        <v>678</v>
      </c>
      <c r="C118" s="209">
        <v>11</v>
      </c>
      <c r="D118" s="209">
        <v>12</v>
      </c>
      <c r="E118" s="209">
        <v>0</v>
      </c>
      <c r="F118" s="209">
        <v>14</v>
      </c>
      <c r="G118" s="209">
        <v>9</v>
      </c>
      <c r="H118" s="209">
        <v>11</v>
      </c>
      <c r="I118" s="209">
        <v>0</v>
      </c>
      <c r="J118" s="209">
        <v>17</v>
      </c>
      <c r="K118" s="209">
        <v>2</v>
      </c>
      <c r="L118" s="209">
        <v>2</v>
      </c>
      <c r="M118" s="209">
        <v>0</v>
      </c>
      <c r="N118" s="209">
        <v>2</v>
      </c>
    </row>
    <row r="119" spans="1:14" s="206" customFormat="1" ht="17.25" x14ac:dyDescent="0.3">
      <c r="A119" s="48" t="s">
        <v>448</v>
      </c>
      <c r="B119" s="210" t="s">
        <v>682</v>
      </c>
      <c r="C119" s="209">
        <v>11</v>
      </c>
      <c r="D119" s="209">
        <v>12</v>
      </c>
      <c r="E119" s="209">
        <v>0</v>
      </c>
      <c r="F119" s="209">
        <v>14</v>
      </c>
      <c r="G119" s="209">
        <v>11</v>
      </c>
      <c r="H119" s="209">
        <v>10</v>
      </c>
      <c r="I119" s="209">
        <v>0</v>
      </c>
      <c r="J119" s="209">
        <v>18</v>
      </c>
      <c r="K119" s="209">
        <v>0</v>
      </c>
      <c r="L119" s="209">
        <v>1</v>
      </c>
      <c r="M119" s="209">
        <v>0</v>
      </c>
      <c r="N119" s="209">
        <v>2</v>
      </c>
    </row>
    <row r="120" spans="1:14" s="206" customFormat="1" ht="17.25" x14ac:dyDescent="0.3">
      <c r="A120" s="48" t="s">
        <v>449</v>
      </c>
      <c r="B120" s="210" t="s">
        <v>681</v>
      </c>
      <c r="C120" s="209">
        <v>11</v>
      </c>
      <c r="D120" s="209">
        <v>12</v>
      </c>
      <c r="E120" s="209">
        <v>0</v>
      </c>
      <c r="F120" s="209">
        <v>14</v>
      </c>
      <c r="G120" s="209">
        <v>11</v>
      </c>
      <c r="H120" s="209">
        <v>11</v>
      </c>
      <c r="I120" s="209">
        <v>0</v>
      </c>
      <c r="J120" s="209">
        <v>13</v>
      </c>
      <c r="K120" s="209">
        <v>2</v>
      </c>
      <c r="L120" s="209">
        <v>2</v>
      </c>
      <c r="M120" s="209">
        <v>0</v>
      </c>
      <c r="N120" s="209">
        <v>4</v>
      </c>
    </row>
    <row r="121" spans="1:14" s="206" customFormat="1" ht="17.25" x14ac:dyDescent="0.3">
      <c r="A121" s="48" t="s">
        <v>450</v>
      </c>
      <c r="B121" s="210" t="s">
        <v>683</v>
      </c>
      <c r="C121" s="209">
        <v>11</v>
      </c>
      <c r="D121" s="209">
        <v>12</v>
      </c>
      <c r="E121" s="209">
        <v>0</v>
      </c>
      <c r="F121" s="209">
        <v>14</v>
      </c>
      <c r="G121" s="209">
        <v>11</v>
      </c>
      <c r="H121" s="209">
        <v>11</v>
      </c>
      <c r="I121" s="209">
        <v>0</v>
      </c>
      <c r="J121" s="209">
        <v>20</v>
      </c>
      <c r="K121" s="209">
        <v>2</v>
      </c>
      <c r="L121" s="209">
        <v>3</v>
      </c>
      <c r="M121" s="209">
        <v>0</v>
      </c>
      <c r="N121" s="209">
        <v>3</v>
      </c>
    </row>
    <row r="122" spans="1:14" s="206" customFormat="1" ht="17.25" x14ac:dyDescent="0.3">
      <c r="A122" s="48" t="s">
        <v>451</v>
      </c>
      <c r="B122" s="210" t="s">
        <v>684</v>
      </c>
      <c r="C122" s="209">
        <v>11</v>
      </c>
      <c r="D122" s="209">
        <v>10</v>
      </c>
      <c r="E122" s="209">
        <v>0</v>
      </c>
      <c r="F122" s="209">
        <v>12</v>
      </c>
      <c r="G122" s="209">
        <v>11</v>
      </c>
      <c r="H122" s="209">
        <v>10</v>
      </c>
      <c r="I122" s="209">
        <v>0</v>
      </c>
      <c r="J122" s="209">
        <v>14</v>
      </c>
      <c r="K122" s="209">
        <v>1</v>
      </c>
      <c r="L122" s="209">
        <v>1</v>
      </c>
      <c r="M122" s="209">
        <v>0</v>
      </c>
      <c r="N122" s="209">
        <v>3</v>
      </c>
    </row>
    <row r="123" spans="1:14" s="212" customFormat="1" x14ac:dyDescent="0.25">
      <c r="A123" s="202" t="s">
        <v>137</v>
      </c>
      <c r="B123" s="208" t="s">
        <v>685</v>
      </c>
      <c r="C123" s="178">
        <f t="shared" ref="C123:N123" si="22">C124+C137</f>
        <v>165</v>
      </c>
      <c r="D123" s="178">
        <f t="shared" si="22"/>
        <v>163</v>
      </c>
      <c r="E123" s="178">
        <f t="shared" si="22"/>
        <v>0</v>
      </c>
      <c r="F123" s="178">
        <f t="shared" si="22"/>
        <v>208</v>
      </c>
      <c r="G123" s="178">
        <f t="shared" si="22"/>
        <v>161</v>
      </c>
      <c r="H123" s="178">
        <f t="shared" si="22"/>
        <v>167</v>
      </c>
      <c r="I123" s="178">
        <f t="shared" si="22"/>
        <v>0</v>
      </c>
      <c r="J123" s="178">
        <f t="shared" si="22"/>
        <v>362</v>
      </c>
      <c r="K123" s="178">
        <f t="shared" si="22"/>
        <v>20</v>
      </c>
      <c r="L123" s="178">
        <f t="shared" si="22"/>
        <v>19</v>
      </c>
      <c r="M123" s="178">
        <f t="shared" si="22"/>
        <v>0</v>
      </c>
      <c r="N123" s="178">
        <f t="shared" si="22"/>
        <v>45</v>
      </c>
    </row>
    <row r="124" spans="1:14" s="212" customFormat="1" x14ac:dyDescent="0.25">
      <c r="A124" s="207">
        <v>1</v>
      </c>
      <c r="B124" s="208" t="s">
        <v>750</v>
      </c>
      <c r="C124" s="178">
        <f>SUM(C125:C136)</f>
        <v>132</v>
      </c>
      <c r="D124" s="178">
        <f t="shared" ref="D124:N124" si="23">SUM(D125:D136)</f>
        <v>130</v>
      </c>
      <c r="E124" s="178">
        <f t="shared" si="23"/>
        <v>0</v>
      </c>
      <c r="F124" s="178">
        <f t="shared" si="23"/>
        <v>166</v>
      </c>
      <c r="G124" s="178">
        <f t="shared" si="23"/>
        <v>129</v>
      </c>
      <c r="H124" s="178">
        <f t="shared" si="23"/>
        <v>135</v>
      </c>
      <c r="I124" s="178">
        <f t="shared" si="23"/>
        <v>0</v>
      </c>
      <c r="J124" s="178">
        <f t="shared" si="23"/>
        <v>282</v>
      </c>
      <c r="K124" s="178">
        <f t="shared" si="23"/>
        <v>17</v>
      </c>
      <c r="L124" s="178">
        <f t="shared" si="23"/>
        <v>14</v>
      </c>
      <c r="M124" s="178">
        <f t="shared" si="23"/>
        <v>0</v>
      </c>
      <c r="N124" s="178">
        <f t="shared" si="23"/>
        <v>36</v>
      </c>
    </row>
    <row r="125" spans="1:14" s="206" customFormat="1" ht="17.25" x14ac:dyDescent="0.3">
      <c r="A125" s="48" t="s">
        <v>213</v>
      </c>
      <c r="B125" s="210" t="s">
        <v>686</v>
      </c>
      <c r="C125" s="209">
        <v>11</v>
      </c>
      <c r="D125" s="209">
        <v>11</v>
      </c>
      <c r="E125" s="209">
        <v>0</v>
      </c>
      <c r="F125" s="209">
        <v>14</v>
      </c>
      <c r="G125" s="209">
        <v>8</v>
      </c>
      <c r="H125" s="209">
        <v>11</v>
      </c>
      <c r="I125" s="209">
        <v>0</v>
      </c>
      <c r="J125" s="209">
        <v>21</v>
      </c>
      <c r="K125" s="209">
        <v>0</v>
      </c>
      <c r="L125" s="209">
        <v>1</v>
      </c>
      <c r="M125" s="209">
        <v>0</v>
      </c>
      <c r="N125" s="209">
        <v>0</v>
      </c>
    </row>
    <row r="126" spans="1:14" s="206" customFormat="1" ht="17.25" x14ac:dyDescent="0.3">
      <c r="A126" s="48" t="s">
        <v>214</v>
      </c>
      <c r="B126" s="210" t="s">
        <v>687</v>
      </c>
      <c r="C126" s="209">
        <v>11</v>
      </c>
      <c r="D126" s="209">
        <v>11</v>
      </c>
      <c r="E126" s="209">
        <v>0</v>
      </c>
      <c r="F126" s="209">
        <v>14</v>
      </c>
      <c r="G126" s="209">
        <v>11</v>
      </c>
      <c r="H126" s="209">
        <v>11</v>
      </c>
      <c r="I126" s="209">
        <v>0</v>
      </c>
      <c r="J126" s="209">
        <v>22</v>
      </c>
      <c r="K126" s="209">
        <v>5</v>
      </c>
      <c r="L126" s="209">
        <v>1</v>
      </c>
      <c r="M126" s="209">
        <v>0</v>
      </c>
      <c r="N126" s="209">
        <v>6</v>
      </c>
    </row>
    <row r="127" spans="1:14" s="206" customFormat="1" ht="17.25" x14ac:dyDescent="0.3">
      <c r="A127" s="48" t="s">
        <v>215</v>
      </c>
      <c r="B127" s="210" t="s">
        <v>688</v>
      </c>
      <c r="C127" s="209">
        <v>11</v>
      </c>
      <c r="D127" s="209">
        <v>11</v>
      </c>
      <c r="E127" s="209">
        <v>0</v>
      </c>
      <c r="F127" s="209">
        <v>14</v>
      </c>
      <c r="G127" s="209">
        <v>11</v>
      </c>
      <c r="H127" s="209">
        <v>13</v>
      </c>
      <c r="I127" s="209">
        <v>0</v>
      </c>
      <c r="J127" s="209">
        <v>23</v>
      </c>
      <c r="K127" s="209">
        <v>1</v>
      </c>
      <c r="L127" s="209">
        <v>0</v>
      </c>
      <c r="M127" s="209">
        <v>0</v>
      </c>
      <c r="N127" s="209">
        <v>1</v>
      </c>
    </row>
    <row r="128" spans="1:14" s="206" customFormat="1" ht="17.25" x14ac:dyDescent="0.3">
      <c r="A128" s="48" t="s">
        <v>216</v>
      </c>
      <c r="B128" s="210" t="s">
        <v>689</v>
      </c>
      <c r="C128" s="209">
        <v>11</v>
      </c>
      <c r="D128" s="209">
        <v>11</v>
      </c>
      <c r="E128" s="209">
        <v>0</v>
      </c>
      <c r="F128" s="209">
        <v>14</v>
      </c>
      <c r="G128" s="209">
        <v>11</v>
      </c>
      <c r="H128" s="209">
        <v>13</v>
      </c>
      <c r="I128" s="209">
        <v>0</v>
      </c>
      <c r="J128" s="209">
        <v>34</v>
      </c>
      <c r="K128" s="209">
        <v>1</v>
      </c>
      <c r="L128" s="209">
        <v>1</v>
      </c>
      <c r="M128" s="209">
        <v>0</v>
      </c>
      <c r="N128" s="209">
        <v>5</v>
      </c>
    </row>
    <row r="129" spans="1:14" s="206" customFormat="1" ht="17.25" x14ac:dyDescent="0.3">
      <c r="A129" s="48" t="s">
        <v>217</v>
      </c>
      <c r="B129" s="210" t="s">
        <v>690</v>
      </c>
      <c r="C129" s="209">
        <v>11</v>
      </c>
      <c r="D129" s="209">
        <v>11</v>
      </c>
      <c r="E129" s="209">
        <v>0</v>
      </c>
      <c r="F129" s="209">
        <v>14</v>
      </c>
      <c r="G129" s="209">
        <v>11</v>
      </c>
      <c r="H129" s="209">
        <v>12</v>
      </c>
      <c r="I129" s="209">
        <v>0</v>
      </c>
      <c r="J129" s="209">
        <v>30</v>
      </c>
      <c r="K129" s="209">
        <v>1</v>
      </c>
      <c r="L129" s="209">
        <v>1</v>
      </c>
      <c r="M129" s="209">
        <v>0</v>
      </c>
      <c r="N129" s="209">
        <v>0</v>
      </c>
    </row>
    <row r="130" spans="1:14" s="206" customFormat="1" ht="17.25" x14ac:dyDescent="0.3">
      <c r="A130" s="48" t="s">
        <v>218</v>
      </c>
      <c r="B130" s="210" t="s">
        <v>692</v>
      </c>
      <c r="C130" s="209">
        <v>11</v>
      </c>
      <c r="D130" s="209">
        <v>11</v>
      </c>
      <c r="E130" s="209">
        <v>0</v>
      </c>
      <c r="F130" s="209">
        <v>14</v>
      </c>
      <c r="G130" s="209">
        <v>11</v>
      </c>
      <c r="H130" s="209">
        <v>12</v>
      </c>
      <c r="I130" s="209">
        <v>0</v>
      </c>
      <c r="J130" s="209">
        <v>22</v>
      </c>
      <c r="K130" s="209">
        <v>0</v>
      </c>
      <c r="L130" s="209">
        <v>3</v>
      </c>
      <c r="M130" s="209">
        <v>0</v>
      </c>
      <c r="N130" s="209">
        <v>2</v>
      </c>
    </row>
    <row r="131" spans="1:14" s="206" customFormat="1" ht="17.25" x14ac:dyDescent="0.3">
      <c r="A131" s="48" t="s">
        <v>219</v>
      </c>
      <c r="B131" s="210" t="s">
        <v>693</v>
      </c>
      <c r="C131" s="209">
        <v>11</v>
      </c>
      <c r="D131" s="209">
        <v>11</v>
      </c>
      <c r="E131" s="209">
        <v>0</v>
      </c>
      <c r="F131" s="209">
        <v>14</v>
      </c>
      <c r="G131" s="209">
        <v>11</v>
      </c>
      <c r="H131" s="209">
        <v>12</v>
      </c>
      <c r="I131" s="209">
        <v>0</v>
      </c>
      <c r="J131" s="209">
        <v>28</v>
      </c>
      <c r="K131" s="209">
        <v>1</v>
      </c>
      <c r="L131" s="209">
        <v>0</v>
      </c>
      <c r="M131" s="209">
        <v>0</v>
      </c>
      <c r="N131" s="209">
        <v>9</v>
      </c>
    </row>
    <row r="132" spans="1:14" s="206" customFormat="1" ht="17.25" x14ac:dyDescent="0.3">
      <c r="A132" s="48" t="s">
        <v>220</v>
      </c>
      <c r="B132" s="210" t="s">
        <v>694</v>
      </c>
      <c r="C132" s="209">
        <v>11</v>
      </c>
      <c r="D132" s="209">
        <v>11</v>
      </c>
      <c r="E132" s="209">
        <v>0</v>
      </c>
      <c r="F132" s="209">
        <v>14</v>
      </c>
      <c r="G132" s="209">
        <v>11</v>
      </c>
      <c r="H132" s="209">
        <v>11</v>
      </c>
      <c r="I132" s="209">
        <v>0</v>
      </c>
      <c r="J132" s="209">
        <v>21</v>
      </c>
      <c r="K132" s="209">
        <v>2</v>
      </c>
      <c r="L132" s="209">
        <v>2</v>
      </c>
      <c r="M132" s="209">
        <v>0</v>
      </c>
      <c r="N132" s="209">
        <v>3</v>
      </c>
    </row>
    <row r="133" spans="1:14" s="206" customFormat="1" ht="17.25" x14ac:dyDescent="0.3">
      <c r="A133" s="48" t="s">
        <v>221</v>
      </c>
      <c r="B133" s="210" t="s">
        <v>695</v>
      </c>
      <c r="C133" s="209">
        <v>11</v>
      </c>
      <c r="D133" s="209">
        <v>11</v>
      </c>
      <c r="E133" s="209">
        <v>0</v>
      </c>
      <c r="F133" s="209">
        <v>14</v>
      </c>
      <c r="G133" s="209">
        <v>11</v>
      </c>
      <c r="H133" s="209">
        <v>10</v>
      </c>
      <c r="I133" s="209">
        <v>0</v>
      </c>
      <c r="J133" s="209">
        <v>19</v>
      </c>
      <c r="K133" s="209">
        <v>0</v>
      </c>
      <c r="L133" s="209">
        <v>2</v>
      </c>
      <c r="M133" s="209">
        <v>0</v>
      </c>
      <c r="N133" s="209">
        <v>3</v>
      </c>
    </row>
    <row r="134" spans="1:14" s="206" customFormat="1" ht="17.25" x14ac:dyDescent="0.3">
      <c r="A134" s="48" t="s">
        <v>456</v>
      </c>
      <c r="B134" s="210" t="s">
        <v>691</v>
      </c>
      <c r="C134" s="209">
        <v>11</v>
      </c>
      <c r="D134" s="209">
        <v>11</v>
      </c>
      <c r="E134" s="209">
        <v>0</v>
      </c>
      <c r="F134" s="209">
        <v>14</v>
      </c>
      <c r="G134" s="209">
        <v>11</v>
      </c>
      <c r="H134" s="209">
        <v>11</v>
      </c>
      <c r="I134" s="209">
        <v>0</v>
      </c>
      <c r="J134" s="209">
        <v>23</v>
      </c>
      <c r="K134" s="209">
        <v>1</v>
      </c>
      <c r="L134" s="209">
        <v>1</v>
      </c>
      <c r="M134" s="209">
        <v>0</v>
      </c>
      <c r="N134" s="209">
        <v>5</v>
      </c>
    </row>
    <row r="135" spans="1:14" s="206" customFormat="1" ht="17.25" x14ac:dyDescent="0.3">
      <c r="A135" s="48" t="s">
        <v>457</v>
      </c>
      <c r="B135" s="210" t="s">
        <v>696</v>
      </c>
      <c r="C135" s="209">
        <v>11</v>
      </c>
      <c r="D135" s="209">
        <v>11</v>
      </c>
      <c r="E135" s="209">
        <v>0</v>
      </c>
      <c r="F135" s="209">
        <v>14</v>
      </c>
      <c r="G135" s="209">
        <v>11</v>
      </c>
      <c r="H135" s="209">
        <v>10</v>
      </c>
      <c r="I135" s="209">
        <v>0</v>
      </c>
      <c r="J135" s="209">
        <v>21</v>
      </c>
      <c r="K135" s="209">
        <v>1</v>
      </c>
      <c r="L135" s="209">
        <v>2</v>
      </c>
      <c r="M135" s="209">
        <v>0</v>
      </c>
      <c r="N135" s="209">
        <v>1</v>
      </c>
    </row>
    <row r="136" spans="1:14" s="206" customFormat="1" ht="17.25" x14ac:dyDescent="0.3">
      <c r="A136" s="48" t="s">
        <v>458</v>
      </c>
      <c r="B136" s="210" t="s">
        <v>697</v>
      </c>
      <c r="C136" s="209">
        <v>11</v>
      </c>
      <c r="D136" s="209">
        <v>9</v>
      </c>
      <c r="E136" s="209">
        <v>0</v>
      </c>
      <c r="F136" s="209">
        <v>12</v>
      </c>
      <c r="G136" s="209">
        <v>11</v>
      </c>
      <c r="H136" s="209">
        <v>9</v>
      </c>
      <c r="I136" s="209">
        <v>0</v>
      </c>
      <c r="J136" s="209">
        <v>18</v>
      </c>
      <c r="K136" s="209">
        <v>4</v>
      </c>
      <c r="L136" s="209">
        <v>0</v>
      </c>
      <c r="M136" s="209">
        <v>0</v>
      </c>
      <c r="N136" s="209">
        <v>1</v>
      </c>
    </row>
    <row r="137" spans="1:14" s="206" customFormat="1" ht="17.25" x14ac:dyDescent="0.3">
      <c r="A137" s="207">
        <v>2</v>
      </c>
      <c r="B137" s="208" t="s">
        <v>842</v>
      </c>
      <c r="C137" s="143">
        <f>SUM(C138:C140)</f>
        <v>33</v>
      </c>
      <c r="D137" s="143">
        <f t="shared" ref="D137:N137" si="24">SUM(D138:D140)</f>
        <v>33</v>
      </c>
      <c r="E137" s="143">
        <f t="shared" si="24"/>
        <v>0</v>
      </c>
      <c r="F137" s="143">
        <f t="shared" si="24"/>
        <v>42</v>
      </c>
      <c r="G137" s="143">
        <f t="shared" si="24"/>
        <v>32</v>
      </c>
      <c r="H137" s="143">
        <f t="shared" si="24"/>
        <v>32</v>
      </c>
      <c r="I137" s="143">
        <f t="shared" si="24"/>
        <v>0</v>
      </c>
      <c r="J137" s="143">
        <f t="shared" si="24"/>
        <v>80</v>
      </c>
      <c r="K137" s="143">
        <f t="shared" si="24"/>
        <v>3</v>
      </c>
      <c r="L137" s="143">
        <f t="shared" si="24"/>
        <v>5</v>
      </c>
      <c r="M137" s="143">
        <f t="shared" si="24"/>
        <v>0</v>
      </c>
      <c r="N137" s="143">
        <f t="shared" si="24"/>
        <v>9</v>
      </c>
    </row>
    <row r="138" spans="1:14" s="206" customFormat="1" ht="17.25" x14ac:dyDescent="0.3">
      <c r="A138" s="48" t="s">
        <v>225</v>
      </c>
      <c r="B138" s="210" t="s">
        <v>698</v>
      </c>
      <c r="C138" s="209">
        <v>11</v>
      </c>
      <c r="D138" s="209">
        <v>11</v>
      </c>
      <c r="E138" s="209">
        <v>0</v>
      </c>
      <c r="F138" s="209">
        <v>14</v>
      </c>
      <c r="G138" s="209">
        <v>11</v>
      </c>
      <c r="H138" s="209">
        <v>11</v>
      </c>
      <c r="I138" s="209">
        <v>0</v>
      </c>
      <c r="J138" s="209">
        <v>26</v>
      </c>
      <c r="K138" s="209">
        <v>2</v>
      </c>
      <c r="L138" s="209">
        <v>2</v>
      </c>
      <c r="M138" s="209">
        <v>0</v>
      </c>
      <c r="N138" s="209">
        <v>4</v>
      </c>
    </row>
    <row r="139" spans="1:14" s="206" customFormat="1" ht="17.25" x14ac:dyDescent="0.3">
      <c r="A139" s="48" t="s">
        <v>222</v>
      </c>
      <c r="B139" s="210" t="s">
        <v>699</v>
      </c>
      <c r="C139" s="209">
        <v>11</v>
      </c>
      <c r="D139" s="209">
        <v>11</v>
      </c>
      <c r="E139" s="209">
        <v>0</v>
      </c>
      <c r="F139" s="209">
        <v>14</v>
      </c>
      <c r="G139" s="209">
        <v>11</v>
      </c>
      <c r="H139" s="209">
        <v>10</v>
      </c>
      <c r="I139" s="209">
        <v>0</v>
      </c>
      <c r="J139" s="209">
        <v>27</v>
      </c>
      <c r="K139" s="209">
        <v>0</v>
      </c>
      <c r="L139" s="209">
        <v>1</v>
      </c>
      <c r="M139" s="209">
        <v>0</v>
      </c>
      <c r="N139" s="209">
        <v>2</v>
      </c>
    </row>
    <row r="140" spans="1:14" s="206" customFormat="1" ht="17.25" x14ac:dyDescent="0.3">
      <c r="A140" s="48" t="s">
        <v>447</v>
      </c>
      <c r="B140" s="210" t="s">
        <v>700</v>
      </c>
      <c r="C140" s="209">
        <v>11</v>
      </c>
      <c r="D140" s="209">
        <v>11</v>
      </c>
      <c r="E140" s="209">
        <v>0</v>
      </c>
      <c r="F140" s="209">
        <v>14</v>
      </c>
      <c r="G140" s="209">
        <v>10</v>
      </c>
      <c r="H140" s="209">
        <v>11</v>
      </c>
      <c r="I140" s="209">
        <v>0</v>
      </c>
      <c r="J140" s="209">
        <v>27</v>
      </c>
      <c r="K140" s="209">
        <v>1</v>
      </c>
      <c r="L140" s="209">
        <v>2</v>
      </c>
      <c r="M140" s="209">
        <v>0</v>
      </c>
      <c r="N140" s="209">
        <v>3</v>
      </c>
    </row>
    <row r="141" spans="1:14" s="212" customFormat="1" x14ac:dyDescent="0.25">
      <c r="A141" s="202" t="s">
        <v>183</v>
      </c>
      <c r="B141" s="208" t="s">
        <v>330</v>
      </c>
      <c r="C141" s="178">
        <f t="shared" ref="C141:N141" si="25">C142+C154</f>
        <v>143</v>
      </c>
      <c r="D141" s="178">
        <f t="shared" si="25"/>
        <v>137</v>
      </c>
      <c r="E141" s="178">
        <f t="shared" si="25"/>
        <v>0</v>
      </c>
      <c r="F141" s="178">
        <f t="shared" si="25"/>
        <v>176</v>
      </c>
      <c r="G141" s="178">
        <f t="shared" si="25"/>
        <v>130</v>
      </c>
      <c r="H141" s="178">
        <f t="shared" si="25"/>
        <v>126</v>
      </c>
      <c r="I141" s="178">
        <f t="shared" si="25"/>
        <v>0</v>
      </c>
      <c r="J141" s="178">
        <f t="shared" si="25"/>
        <v>181</v>
      </c>
      <c r="K141" s="178">
        <f t="shared" si="25"/>
        <v>18</v>
      </c>
      <c r="L141" s="178">
        <f t="shared" si="25"/>
        <v>24</v>
      </c>
      <c r="M141" s="178">
        <f t="shared" si="25"/>
        <v>0</v>
      </c>
      <c r="N141" s="178">
        <f t="shared" si="25"/>
        <v>23</v>
      </c>
    </row>
    <row r="142" spans="1:14" s="212" customFormat="1" x14ac:dyDescent="0.25">
      <c r="A142" s="207">
        <v>1</v>
      </c>
      <c r="B142" s="208" t="s">
        <v>750</v>
      </c>
      <c r="C142" s="178">
        <f>SUM(C143:C153)</f>
        <v>121</v>
      </c>
      <c r="D142" s="178">
        <f t="shared" ref="D142:N142" si="26">SUM(D143:D153)</f>
        <v>115</v>
      </c>
      <c r="E142" s="178">
        <f t="shared" si="26"/>
        <v>0</v>
      </c>
      <c r="F142" s="178">
        <f t="shared" si="26"/>
        <v>148</v>
      </c>
      <c r="G142" s="178">
        <f t="shared" si="26"/>
        <v>110</v>
      </c>
      <c r="H142" s="178">
        <f t="shared" si="26"/>
        <v>106</v>
      </c>
      <c r="I142" s="178">
        <f t="shared" si="26"/>
        <v>0</v>
      </c>
      <c r="J142" s="178">
        <f t="shared" si="26"/>
        <v>152</v>
      </c>
      <c r="K142" s="178">
        <f t="shared" si="26"/>
        <v>15</v>
      </c>
      <c r="L142" s="178">
        <f t="shared" si="26"/>
        <v>23</v>
      </c>
      <c r="M142" s="178">
        <f t="shared" si="26"/>
        <v>0</v>
      </c>
      <c r="N142" s="178">
        <f t="shared" si="26"/>
        <v>20</v>
      </c>
    </row>
    <row r="143" spans="1:14" s="206" customFormat="1" ht="17.25" x14ac:dyDescent="0.3">
      <c r="A143" s="48" t="s">
        <v>213</v>
      </c>
      <c r="B143" s="210" t="s">
        <v>710</v>
      </c>
      <c r="C143" s="209">
        <v>11</v>
      </c>
      <c r="D143" s="209">
        <v>11</v>
      </c>
      <c r="E143" s="209">
        <v>0</v>
      </c>
      <c r="F143" s="209">
        <v>14</v>
      </c>
      <c r="G143" s="209">
        <v>10</v>
      </c>
      <c r="H143" s="209">
        <v>9</v>
      </c>
      <c r="I143" s="209">
        <v>0</v>
      </c>
      <c r="J143" s="209">
        <v>14</v>
      </c>
      <c r="K143" s="209">
        <v>0</v>
      </c>
      <c r="L143" s="209">
        <v>0</v>
      </c>
      <c r="M143" s="209">
        <v>0</v>
      </c>
      <c r="N143" s="209">
        <v>1</v>
      </c>
    </row>
    <row r="144" spans="1:14" s="206" customFormat="1" ht="17.25" x14ac:dyDescent="0.3">
      <c r="A144" s="48" t="s">
        <v>214</v>
      </c>
      <c r="B144" s="210" t="s">
        <v>709</v>
      </c>
      <c r="C144" s="209">
        <v>11</v>
      </c>
      <c r="D144" s="209">
        <v>11</v>
      </c>
      <c r="E144" s="209">
        <v>0</v>
      </c>
      <c r="F144" s="209">
        <v>14</v>
      </c>
      <c r="G144" s="209">
        <v>10</v>
      </c>
      <c r="H144" s="209">
        <v>10</v>
      </c>
      <c r="I144" s="209">
        <v>0</v>
      </c>
      <c r="J144" s="209">
        <v>16</v>
      </c>
      <c r="K144" s="209">
        <v>1</v>
      </c>
      <c r="L144" s="209">
        <v>1</v>
      </c>
      <c r="M144" s="209">
        <v>0</v>
      </c>
      <c r="N144" s="209">
        <v>1</v>
      </c>
    </row>
    <row r="145" spans="1:14" s="206" customFormat="1" ht="17.25" x14ac:dyDescent="0.3">
      <c r="A145" s="48" t="s">
        <v>215</v>
      </c>
      <c r="B145" s="210" t="s">
        <v>702</v>
      </c>
      <c r="C145" s="209">
        <v>11</v>
      </c>
      <c r="D145" s="209">
        <v>11</v>
      </c>
      <c r="E145" s="209">
        <v>0</v>
      </c>
      <c r="F145" s="209">
        <v>14</v>
      </c>
      <c r="G145" s="209">
        <v>10</v>
      </c>
      <c r="H145" s="209">
        <v>10</v>
      </c>
      <c r="I145" s="209">
        <v>0</v>
      </c>
      <c r="J145" s="209">
        <v>14</v>
      </c>
      <c r="K145" s="209">
        <v>6</v>
      </c>
      <c r="L145" s="209">
        <v>2</v>
      </c>
      <c r="M145" s="209">
        <v>0</v>
      </c>
      <c r="N145" s="209">
        <v>2</v>
      </c>
    </row>
    <row r="146" spans="1:14" s="206" customFormat="1" ht="17.25" x14ac:dyDescent="0.3">
      <c r="A146" s="48" t="s">
        <v>216</v>
      </c>
      <c r="B146" s="210" t="s">
        <v>701</v>
      </c>
      <c r="C146" s="209">
        <v>11</v>
      </c>
      <c r="D146" s="209">
        <v>11</v>
      </c>
      <c r="E146" s="209">
        <v>0</v>
      </c>
      <c r="F146" s="209">
        <v>14</v>
      </c>
      <c r="G146" s="209">
        <v>10</v>
      </c>
      <c r="H146" s="209">
        <v>10</v>
      </c>
      <c r="I146" s="209">
        <v>0</v>
      </c>
      <c r="J146" s="209">
        <v>15</v>
      </c>
      <c r="K146" s="209">
        <v>0</v>
      </c>
      <c r="L146" s="209">
        <v>1</v>
      </c>
      <c r="M146" s="209">
        <v>0</v>
      </c>
      <c r="N146" s="209">
        <v>1</v>
      </c>
    </row>
    <row r="147" spans="1:14" s="206" customFormat="1" ht="17.25" x14ac:dyDescent="0.3">
      <c r="A147" s="48" t="s">
        <v>217</v>
      </c>
      <c r="B147" s="210" t="s">
        <v>703</v>
      </c>
      <c r="C147" s="209">
        <v>11</v>
      </c>
      <c r="D147" s="209">
        <v>9</v>
      </c>
      <c r="E147" s="209">
        <v>0</v>
      </c>
      <c r="F147" s="209">
        <v>12</v>
      </c>
      <c r="G147" s="209">
        <v>11</v>
      </c>
      <c r="H147" s="209">
        <v>9</v>
      </c>
      <c r="I147" s="209">
        <v>0</v>
      </c>
      <c r="J147" s="209">
        <v>10</v>
      </c>
      <c r="K147" s="209">
        <v>0</v>
      </c>
      <c r="L147" s="209">
        <v>4</v>
      </c>
      <c r="M147" s="209">
        <v>0</v>
      </c>
      <c r="N147" s="209">
        <v>4</v>
      </c>
    </row>
    <row r="148" spans="1:14" s="206" customFormat="1" ht="17.25" x14ac:dyDescent="0.3">
      <c r="A148" s="48" t="s">
        <v>218</v>
      </c>
      <c r="B148" s="210" t="s">
        <v>704</v>
      </c>
      <c r="C148" s="209">
        <v>11</v>
      </c>
      <c r="D148" s="209">
        <v>11</v>
      </c>
      <c r="E148" s="209">
        <v>0</v>
      </c>
      <c r="F148" s="209">
        <v>14</v>
      </c>
      <c r="G148" s="209">
        <v>10</v>
      </c>
      <c r="H148" s="209">
        <v>10</v>
      </c>
      <c r="I148" s="209">
        <v>0</v>
      </c>
      <c r="J148" s="209">
        <v>14</v>
      </c>
      <c r="K148" s="209">
        <v>1</v>
      </c>
      <c r="L148" s="209">
        <v>3</v>
      </c>
      <c r="M148" s="209">
        <v>0</v>
      </c>
      <c r="N148" s="209">
        <v>1</v>
      </c>
    </row>
    <row r="149" spans="1:14" s="206" customFormat="1" ht="17.25" x14ac:dyDescent="0.3">
      <c r="A149" s="48" t="s">
        <v>219</v>
      </c>
      <c r="B149" s="210" t="s">
        <v>707</v>
      </c>
      <c r="C149" s="209">
        <v>11</v>
      </c>
      <c r="D149" s="209">
        <v>9</v>
      </c>
      <c r="E149" s="209">
        <v>0</v>
      </c>
      <c r="F149" s="209">
        <v>12</v>
      </c>
      <c r="G149" s="209">
        <v>9</v>
      </c>
      <c r="H149" s="209">
        <v>8</v>
      </c>
      <c r="I149" s="209">
        <v>0</v>
      </c>
      <c r="J149" s="209">
        <v>13</v>
      </c>
      <c r="K149" s="209">
        <v>1</v>
      </c>
      <c r="L149" s="209">
        <v>0</v>
      </c>
      <c r="M149" s="209">
        <v>0</v>
      </c>
      <c r="N149" s="209">
        <v>1</v>
      </c>
    </row>
    <row r="150" spans="1:14" s="206" customFormat="1" ht="17.25" x14ac:dyDescent="0.3">
      <c r="A150" s="48" t="s">
        <v>220</v>
      </c>
      <c r="B150" s="210" t="s">
        <v>705</v>
      </c>
      <c r="C150" s="209">
        <v>11</v>
      </c>
      <c r="D150" s="209">
        <v>11</v>
      </c>
      <c r="E150" s="209">
        <v>0</v>
      </c>
      <c r="F150" s="209">
        <v>14</v>
      </c>
      <c r="G150" s="209">
        <v>10</v>
      </c>
      <c r="H150" s="209">
        <v>11</v>
      </c>
      <c r="I150" s="209">
        <v>0</v>
      </c>
      <c r="J150" s="209">
        <v>16</v>
      </c>
      <c r="K150" s="209">
        <v>3</v>
      </c>
      <c r="L150" s="209">
        <v>4</v>
      </c>
      <c r="M150" s="209">
        <v>0</v>
      </c>
      <c r="N150" s="209">
        <v>3</v>
      </c>
    </row>
    <row r="151" spans="1:14" s="206" customFormat="1" ht="17.25" x14ac:dyDescent="0.3">
      <c r="A151" s="48" t="s">
        <v>221</v>
      </c>
      <c r="B151" s="210" t="s">
        <v>708</v>
      </c>
      <c r="C151" s="209">
        <v>11</v>
      </c>
      <c r="D151" s="209">
        <v>11</v>
      </c>
      <c r="E151" s="209">
        <v>0</v>
      </c>
      <c r="F151" s="209">
        <v>14</v>
      </c>
      <c r="G151" s="209">
        <v>10</v>
      </c>
      <c r="H151" s="209">
        <v>10</v>
      </c>
      <c r="I151" s="209">
        <v>0</v>
      </c>
      <c r="J151" s="209">
        <v>14</v>
      </c>
      <c r="K151" s="209">
        <v>2</v>
      </c>
      <c r="L151" s="209">
        <v>6</v>
      </c>
      <c r="M151" s="209">
        <v>0</v>
      </c>
      <c r="N151" s="209">
        <v>4</v>
      </c>
    </row>
    <row r="152" spans="1:14" s="206" customFormat="1" ht="17.25" x14ac:dyDescent="0.3">
      <c r="A152" s="48" t="s">
        <v>456</v>
      </c>
      <c r="B152" s="210" t="s">
        <v>706</v>
      </c>
      <c r="C152" s="209">
        <v>11</v>
      </c>
      <c r="D152" s="209">
        <v>11</v>
      </c>
      <c r="E152" s="209">
        <v>0</v>
      </c>
      <c r="F152" s="209">
        <v>14</v>
      </c>
      <c r="G152" s="209">
        <v>9</v>
      </c>
      <c r="H152" s="209">
        <v>11</v>
      </c>
      <c r="I152" s="209">
        <v>0</v>
      </c>
      <c r="J152" s="209">
        <v>14</v>
      </c>
      <c r="K152" s="209">
        <v>0</v>
      </c>
      <c r="L152" s="209">
        <v>1</v>
      </c>
      <c r="M152" s="209">
        <v>0</v>
      </c>
      <c r="N152" s="209">
        <v>1</v>
      </c>
    </row>
    <row r="153" spans="1:14" s="206" customFormat="1" ht="17.25" x14ac:dyDescent="0.3">
      <c r="A153" s="48" t="s">
        <v>457</v>
      </c>
      <c r="B153" s="210" t="s">
        <v>711</v>
      </c>
      <c r="C153" s="209">
        <v>11</v>
      </c>
      <c r="D153" s="209">
        <v>9</v>
      </c>
      <c r="E153" s="209">
        <v>0</v>
      </c>
      <c r="F153" s="209">
        <v>12</v>
      </c>
      <c r="G153" s="209">
        <v>11</v>
      </c>
      <c r="H153" s="209">
        <v>8</v>
      </c>
      <c r="I153" s="209">
        <v>0</v>
      </c>
      <c r="J153" s="209">
        <v>12</v>
      </c>
      <c r="K153" s="209">
        <v>1</v>
      </c>
      <c r="L153" s="209">
        <v>1</v>
      </c>
      <c r="M153" s="209">
        <v>0</v>
      </c>
      <c r="N153" s="209">
        <v>1</v>
      </c>
    </row>
    <row r="154" spans="1:14" s="212" customFormat="1" x14ac:dyDescent="0.25">
      <c r="A154" s="207">
        <v>2</v>
      </c>
      <c r="B154" s="208" t="s">
        <v>842</v>
      </c>
      <c r="C154" s="104">
        <f>SUM(C155:C156)</f>
        <v>22</v>
      </c>
      <c r="D154" s="104">
        <f t="shared" ref="D154:N154" si="27">SUM(D155:D156)</f>
        <v>22</v>
      </c>
      <c r="E154" s="104">
        <f t="shared" si="27"/>
        <v>0</v>
      </c>
      <c r="F154" s="104">
        <f t="shared" si="27"/>
        <v>28</v>
      </c>
      <c r="G154" s="104">
        <f t="shared" si="27"/>
        <v>20</v>
      </c>
      <c r="H154" s="104">
        <f t="shared" si="27"/>
        <v>20</v>
      </c>
      <c r="I154" s="104">
        <f t="shared" si="27"/>
        <v>0</v>
      </c>
      <c r="J154" s="104">
        <f t="shared" si="27"/>
        <v>29</v>
      </c>
      <c r="K154" s="104">
        <f t="shared" si="27"/>
        <v>3</v>
      </c>
      <c r="L154" s="104">
        <f t="shared" si="27"/>
        <v>1</v>
      </c>
      <c r="M154" s="104">
        <f t="shared" si="27"/>
        <v>0</v>
      </c>
      <c r="N154" s="104">
        <f t="shared" si="27"/>
        <v>3</v>
      </c>
    </row>
    <row r="155" spans="1:14" s="206" customFormat="1" ht="17.25" x14ac:dyDescent="0.3">
      <c r="A155" s="48" t="s">
        <v>225</v>
      </c>
      <c r="B155" s="210" t="s">
        <v>712</v>
      </c>
      <c r="C155" s="209">
        <v>11</v>
      </c>
      <c r="D155" s="209">
        <v>11</v>
      </c>
      <c r="E155" s="209">
        <v>0</v>
      </c>
      <c r="F155" s="209">
        <v>14</v>
      </c>
      <c r="G155" s="209">
        <v>10</v>
      </c>
      <c r="H155" s="209">
        <v>9</v>
      </c>
      <c r="I155" s="209">
        <v>0</v>
      </c>
      <c r="J155" s="209">
        <v>14</v>
      </c>
      <c r="K155" s="209">
        <v>1</v>
      </c>
      <c r="L155" s="209">
        <v>1</v>
      </c>
      <c r="M155" s="209">
        <v>0</v>
      </c>
      <c r="N155" s="209">
        <v>0</v>
      </c>
    </row>
    <row r="156" spans="1:14" s="206" customFormat="1" ht="17.25" x14ac:dyDescent="0.3">
      <c r="A156" s="48" t="s">
        <v>222</v>
      </c>
      <c r="B156" s="210" t="s">
        <v>713</v>
      </c>
      <c r="C156" s="209">
        <v>11</v>
      </c>
      <c r="D156" s="209">
        <v>11</v>
      </c>
      <c r="E156" s="209">
        <v>0</v>
      </c>
      <c r="F156" s="209">
        <v>14</v>
      </c>
      <c r="G156" s="209">
        <v>10</v>
      </c>
      <c r="H156" s="209">
        <v>11</v>
      </c>
      <c r="I156" s="209">
        <v>0</v>
      </c>
      <c r="J156" s="209">
        <v>15</v>
      </c>
      <c r="K156" s="209">
        <v>2</v>
      </c>
      <c r="L156" s="209">
        <v>0</v>
      </c>
      <c r="M156" s="209">
        <v>0</v>
      </c>
      <c r="N156" s="209">
        <v>3</v>
      </c>
    </row>
    <row r="157" spans="1:14" s="212" customFormat="1" x14ac:dyDescent="0.25">
      <c r="A157" s="202" t="s">
        <v>251</v>
      </c>
      <c r="B157" s="208" t="s">
        <v>820</v>
      </c>
      <c r="C157" s="178">
        <f t="shared" ref="C157:N157" si="28">C158+C174</f>
        <v>198</v>
      </c>
      <c r="D157" s="178">
        <f t="shared" si="28"/>
        <v>196</v>
      </c>
      <c r="E157" s="178">
        <f t="shared" si="28"/>
        <v>0</v>
      </c>
      <c r="F157" s="178">
        <f t="shared" si="28"/>
        <v>250</v>
      </c>
      <c r="G157" s="178">
        <f t="shared" si="28"/>
        <v>184</v>
      </c>
      <c r="H157" s="178">
        <f t="shared" si="28"/>
        <v>184</v>
      </c>
      <c r="I157" s="178">
        <f t="shared" si="28"/>
        <v>0</v>
      </c>
      <c r="J157" s="178">
        <f t="shared" si="28"/>
        <v>239</v>
      </c>
      <c r="K157" s="178">
        <f t="shared" si="28"/>
        <v>28</v>
      </c>
      <c r="L157" s="178">
        <f t="shared" si="28"/>
        <v>24</v>
      </c>
      <c r="M157" s="178">
        <f t="shared" si="28"/>
        <v>0</v>
      </c>
      <c r="N157" s="178">
        <f t="shared" si="28"/>
        <v>29</v>
      </c>
    </row>
    <row r="158" spans="1:14" s="212" customFormat="1" x14ac:dyDescent="0.25">
      <c r="A158" s="207">
        <v>1</v>
      </c>
      <c r="B158" s="208" t="s">
        <v>750</v>
      </c>
      <c r="C158" s="178">
        <f>SUM(C159:C173)</f>
        <v>165</v>
      </c>
      <c r="D158" s="178">
        <f t="shared" ref="D158:N158" si="29">SUM(D159:D173)</f>
        <v>165</v>
      </c>
      <c r="E158" s="178">
        <f t="shared" si="29"/>
        <v>0</v>
      </c>
      <c r="F158" s="178">
        <f t="shared" si="29"/>
        <v>210</v>
      </c>
      <c r="G158" s="178">
        <f t="shared" si="29"/>
        <v>154</v>
      </c>
      <c r="H158" s="178">
        <f t="shared" si="29"/>
        <v>154</v>
      </c>
      <c r="I158" s="178">
        <f t="shared" si="29"/>
        <v>0</v>
      </c>
      <c r="J158" s="178">
        <f t="shared" si="29"/>
        <v>204</v>
      </c>
      <c r="K158" s="178">
        <f t="shared" si="29"/>
        <v>24</v>
      </c>
      <c r="L158" s="178">
        <f t="shared" si="29"/>
        <v>18</v>
      </c>
      <c r="M158" s="178">
        <f t="shared" si="29"/>
        <v>0</v>
      </c>
      <c r="N158" s="178">
        <f t="shared" si="29"/>
        <v>26</v>
      </c>
    </row>
    <row r="159" spans="1:14" s="206" customFormat="1" ht="17.25" x14ac:dyDescent="0.3">
      <c r="A159" s="48" t="s">
        <v>213</v>
      </c>
      <c r="B159" s="210" t="s">
        <v>727</v>
      </c>
      <c r="C159" s="209">
        <v>11</v>
      </c>
      <c r="D159" s="209">
        <v>11</v>
      </c>
      <c r="E159" s="209">
        <v>0</v>
      </c>
      <c r="F159" s="209">
        <v>14</v>
      </c>
      <c r="G159" s="209">
        <v>10</v>
      </c>
      <c r="H159" s="209">
        <v>9</v>
      </c>
      <c r="I159" s="209">
        <v>0</v>
      </c>
      <c r="J159" s="209">
        <v>13</v>
      </c>
      <c r="K159" s="209">
        <v>1</v>
      </c>
      <c r="L159" s="209">
        <v>0</v>
      </c>
      <c r="M159" s="209">
        <v>0</v>
      </c>
      <c r="N159" s="209">
        <v>2</v>
      </c>
    </row>
    <row r="160" spans="1:14" s="206" customFormat="1" ht="17.25" x14ac:dyDescent="0.3">
      <c r="A160" s="48" t="s">
        <v>214</v>
      </c>
      <c r="B160" s="210" t="s">
        <v>718</v>
      </c>
      <c r="C160" s="209">
        <v>11</v>
      </c>
      <c r="D160" s="209">
        <v>11</v>
      </c>
      <c r="E160" s="209">
        <v>0</v>
      </c>
      <c r="F160" s="209">
        <v>14</v>
      </c>
      <c r="G160" s="209">
        <v>8</v>
      </c>
      <c r="H160" s="209">
        <v>11</v>
      </c>
      <c r="I160" s="209">
        <v>0</v>
      </c>
      <c r="J160" s="209">
        <v>14</v>
      </c>
      <c r="K160" s="209">
        <v>1</v>
      </c>
      <c r="L160" s="209">
        <v>2</v>
      </c>
      <c r="M160" s="209">
        <v>0</v>
      </c>
      <c r="N160" s="209">
        <v>1</v>
      </c>
    </row>
    <row r="161" spans="1:14" s="206" customFormat="1" ht="17.25" x14ac:dyDescent="0.3">
      <c r="A161" s="48" t="s">
        <v>215</v>
      </c>
      <c r="B161" s="210" t="s">
        <v>715</v>
      </c>
      <c r="C161" s="209">
        <v>11</v>
      </c>
      <c r="D161" s="209">
        <v>11</v>
      </c>
      <c r="E161" s="209">
        <v>0</v>
      </c>
      <c r="F161" s="209">
        <v>14</v>
      </c>
      <c r="G161" s="209">
        <v>11</v>
      </c>
      <c r="H161" s="209">
        <v>10</v>
      </c>
      <c r="I161" s="209">
        <v>0</v>
      </c>
      <c r="J161" s="209">
        <v>13</v>
      </c>
      <c r="K161" s="209">
        <v>1</v>
      </c>
      <c r="L161" s="209">
        <v>0</v>
      </c>
      <c r="M161" s="209">
        <v>0</v>
      </c>
      <c r="N161" s="209">
        <v>0</v>
      </c>
    </row>
    <row r="162" spans="1:14" s="206" customFormat="1" ht="17.25" x14ac:dyDescent="0.3">
      <c r="A162" s="48" t="s">
        <v>216</v>
      </c>
      <c r="B162" s="210" t="s">
        <v>349</v>
      </c>
      <c r="C162" s="209">
        <v>11</v>
      </c>
      <c r="D162" s="209">
        <v>11</v>
      </c>
      <c r="E162" s="209">
        <v>0</v>
      </c>
      <c r="F162" s="209">
        <v>14</v>
      </c>
      <c r="G162" s="209">
        <v>10</v>
      </c>
      <c r="H162" s="209">
        <v>9</v>
      </c>
      <c r="I162" s="209">
        <v>0</v>
      </c>
      <c r="J162" s="209">
        <v>14</v>
      </c>
      <c r="K162" s="209">
        <v>1</v>
      </c>
      <c r="L162" s="209">
        <v>0</v>
      </c>
      <c r="M162" s="209">
        <v>0</v>
      </c>
      <c r="N162" s="209">
        <v>0</v>
      </c>
    </row>
    <row r="163" spans="1:14" s="206" customFormat="1" ht="17.25" x14ac:dyDescent="0.3">
      <c r="A163" s="48" t="s">
        <v>217</v>
      </c>
      <c r="B163" s="210" t="s">
        <v>726</v>
      </c>
      <c r="C163" s="209">
        <v>11</v>
      </c>
      <c r="D163" s="209">
        <v>11</v>
      </c>
      <c r="E163" s="209">
        <v>0</v>
      </c>
      <c r="F163" s="209">
        <v>14</v>
      </c>
      <c r="G163" s="209">
        <v>10</v>
      </c>
      <c r="H163" s="209">
        <v>11</v>
      </c>
      <c r="I163" s="209">
        <v>0</v>
      </c>
      <c r="J163" s="209">
        <v>12</v>
      </c>
      <c r="K163" s="209">
        <v>1</v>
      </c>
      <c r="L163" s="209">
        <v>2</v>
      </c>
      <c r="M163" s="209">
        <v>0</v>
      </c>
      <c r="N163" s="209">
        <v>5</v>
      </c>
    </row>
    <row r="164" spans="1:14" s="206" customFormat="1" ht="17.25" x14ac:dyDescent="0.3">
      <c r="A164" s="48" t="s">
        <v>218</v>
      </c>
      <c r="B164" s="210" t="s">
        <v>723</v>
      </c>
      <c r="C164" s="209">
        <v>11</v>
      </c>
      <c r="D164" s="209">
        <v>11</v>
      </c>
      <c r="E164" s="209">
        <v>0</v>
      </c>
      <c r="F164" s="209">
        <v>14</v>
      </c>
      <c r="G164" s="209">
        <v>11</v>
      </c>
      <c r="H164" s="209">
        <v>10</v>
      </c>
      <c r="I164" s="209">
        <v>0</v>
      </c>
      <c r="J164" s="209">
        <v>14</v>
      </c>
      <c r="K164" s="209">
        <v>1</v>
      </c>
      <c r="L164" s="209">
        <v>3</v>
      </c>
      <c r="M164" s="209">
        <v>0</v>
      </c>
      <c r="N164" s="209">
        <v>1</v>
      </c>
    </row>
    <row r="165" spans="1:14" s="206" customFormat="1" ht="17.25" x14ac:dyDescent="0.3">
      <c r="A165" s="48" t="s">
        <v>219</v>
      </c>
      <c r="B165" s="210" t="s">
        <v>722</v>
      </c>
      <c r="C165" s="209">
        <v>11</v>
      </c>
      <c r="D165" s="209">
        <v>11</v>
      </c>
      <c r="E165" s="209">
        <v>0</v>
      </c>
      <c r="F165" s="209">
        <v>14</v>
      </c>
      <c r="G165" s="209">
        <v>10</v>
      </c>
      <c r="H165" s="209">
        <v>12</v>
      </c>
      <c r="I165" s="209">
        <v>0</v>
      </c>
      <c r="J165" s="209">
        <v>14</v>
      </c>
      <c r="K165" s="209">
        <v>4</v>
      </c>
      <c r="L165" s="209">
        <v>0</v>
      </c>
      <c r="M165" s="209">
        <v>0</v>
      </c>
      <c r="N165" s="209">
        <v>1</v>
      </c>
    </row>
    <row r="166" spans="1:14" s="206" customFormat="1" ht="17.25" x14ac:dyDescent="0.3">
      <c r="A166" s="48" t="s">
        <v>220</v>
      </c>
      <c r="B166" s="210" t="s">
        <v>725</v>
      </c>
      <c r="C166" s="209">
        <v>11</v>
      </c>
      <c r="D166" s="209">
        <v>11</v>
      </c>
      <c r="E166" s="209">
        <v>0</v>
      </c>
      <c r="F166" s="209">
        <v>14</v>
      </c>
      <c r="G166" s="209">
        <v>10</v>
      </c>
      <c r="H166" s="209">
        <v>11</v>
      </c>
      <c r="I166" s="209">
        <v>0</v>
      </c>
      <c r="J166" s="209">
        <v>14</v>
      </c>
      <c r="K166" s="209">
        <v>1</v>
      </c>
      <c r="L166" s="209">
        <v>4</v>
      </c>
      <c r="M166" s="209">
        <v>0</v>
      </c>
      <c r="N166" s="209">
        <v>3</v>
      </c>
    </row>
    <row r="167" spans="1:14" s="206" customFormat="1" ht="17.25" x14ac:dyDescent="0.3">
      <c r="A167" s="48" t="s">
        <v>221</v>
      </c>
      <c r="B167" s="210" t="s">
        <v>724</v>
      </c>
      <c r="C167" s="209">
        <v>11</v>
      </c>
      <c r="D167" s="209">
        <v>11</v>
      </c>
      <c r="E167" s="209">
        <v>0</v>
      </c>
      <c r="F167" s="209">
        <v>14</v>
      </c>
      <c r="G167" s="209">
        <v>11</v>
      </c>
      <c r="H167" s="209">
        <v>9</v>
      </c>
      <c r="I167" s="209">
        <v>0</v>
      </c>
      <c r="J167" s="209">
        <v>13</v>
      </c>
      <c r="K167" s="209">
        <v>2</v>
      </c>
      <c r="L167" s="209">
        <v>3</v>
      </c>
      <c r="M167" s="209">
        <v>0</v>
      </c>
      <c r="N167" s="209">
        <v>2</v>
      </c>
    </row>
    <row r="168" spans="1:14" s="206" customFormat="1" ht="17.25" x14ac:dyDescent="0.3">
      <c r="A168" s="48" t="s">
        <v>456</v>
      </c>
      <c r="B168" s="210" t="s">
        <v>717</v>
      </c>
      <c r="C168" s="209">
        <v>11</v>
      </c>
      <c r="D168" s="209">
        <v>11</v>
      </c>
      <c r="E168" s="209">
        <v>0</v>
      </c>
      <c r="F168" s="209">
        <v>14</v>
      </c>
      <c r="G168" s="209">
        <v>11</v>
      </c>
      <c r="H168" s="209">
        <v>11</v>
      </c>
      <c r="I168" s="209">
        <v>0</v>
      </c>
      <c r="J168" s="209">
        <v>14</v>
      </c>
      <c r="K168" s="209">
        <v>3</v>
      </c>
      <c r="L168" s="209">
        <v>0</v>
      </c>
      <c r="M168" s="209">
        <v>0</v>
      </c>
      <c r="N168" s="209">
        <v>4</v>
      </c>
    </row>
    <row r="169" spans="1:14" s="206" customFormat="1" ht="17.25" x14ac:dyDescent="0.3">
      <c r="A169" s="48" t="s">
        <v>457</v>
      </c>
      <c r="B169" s="210" t="s">
        <v>716</v>
      </c>
      <c r="C169" s="209">
        <v>11</v>
      </c>
      <c r="D169" s="209">
        <v>11</v>
      </c>
      <c r="E169" s="209">
        <v>0</v>
      </c>
      <c r="F169" s="209">
        <v>14</v>
      </c>
      <c r="G169" s="209">
        <v>10</v>
      </c>
      <c r="H169" s="209">
        <v>10</v>
      </c>
      <c r="I169" s="209">
        <v>0</v>
      </c>
      <c r="J169" s="209">
        <v>14</v>
      </c>
      <c r="K169" s="209">
        <v>2</v>
      </c>
      <c r="L169" s="209">
        <v>0</v>
      </c>
      <c r="M169" s="209">
        <v>0</v>
      </c>
      <c r="N169" s="209">
        <v>1</v>
      </c>
    </row>
    <row r="170" spans="1:14" s="206" customFormat="1" ht="17.25" x14ac:dyDescent="0.3">
      <c r="A170" s="48" t="s">
        <v>458</v>
      </c>
      <c r="B170" s="210" t="s">
        <v>721</v>
      </c>
      <c r="C170" s="209">
        <v>11</v>
      </c>
      <c r="D170" s="209">
        <v>11</v>
      </c>
      <c r="E170" s="209">
        <v>0</v>
      </c>
      <c r="F170" s="209">
        <v>14</v>
      </c>
      <c r="G170" s="209">
        <v>10</v>
      </c>
      <c r="H170" s="209">
        <v>10</v>
      </c>
      <c r="I170" s="209">
        <v>0</v>
      </c>
      <c r="J170" s="209">
        <v>14</v>
      </c>
      <c r="K170" s="209">
        <v>2</v>
      </c>
      <c r="L170" s="209">
        <v>0</v>
      </c>
      <c r="M170" s="209">
        <v>0</v>
      </c>
      <c r="N170" s="209">
        <v>2</v>
      </c>
    </row>
    <row r="171" spans="1:14" s="206" customFormat="1" ht="17.25" x14ac:dyDescent="0.3">
      <c r="A171" s="48" t="s">
        <v>459</v>
      </c>
      <c r="B171" s="210" t="s">
        <v>719</v>
      </c>
      <c r="C171" s="209">
        <v>11</v>
      </c>
      <c r="D171" s="209">
        <v>11</v>
      </c>
      <c r="E171" s="209">
        <v>0</v>
      </c>
      <c r="F171" s="209">
        <v>14</v>
      </c>
      <c r="G171" s="209">
        <v>11</v>
      </c>
      <c r="H171" s="209">
        <v>9</v>
      </c>
      <c r="I171" s="209">
        <v>0</v>
      </c>
      <c r="J171" s="209">
        <v>14</v>
      </c>
      <c r="K171" s="209">
        <v>1</v>
      </c>
      <c r="L171" s="209">
        <v>1</v>
      </c>
      <c r="M171" s="209">
        <v>0</v>
      </c>
      <c r="N171" s="209">
        <v>2</v>
      </c>
    </row>
    <row r="172" spans="1:14" s="206" customFormat="1" ht="17.25" x14ac:dyDescent="0.3">
      <c r="A172" s="48" t="s">
        <v>460</v>
      </c>
      <c r="B172" s="210" t="s">
        <v>728</v>
      </c>
      <c r="C172" s="209">
        <v>11</v>
      </c>
      <c r="D172" s="209">
        <v>11</v>
      </c>
      <c r="E172" s="209">
        <v>0</v>
      </c>
      <c r="F172" s="209">
        <v>14</v>
      </c>
      <c r="G172" s="209">
        <v>10</v>
      </c>
      <c r="H172" s="209">
        <v>12</v>
      </c>
      <c r="I172" s="209">
        <v>0</v>
      </c>
      <c r="J172" s="209">
        <v>13</v>
      </c>
      <c r="K172" s="209">
        <v>2</v>
      </c>
      <c r="L172" s="209">
        <v>2</v>
      </c>
      <c r="M172" s="209">
        <v>0</v>
      </c>
      <c r="N172" s="209">
        <v>0</v>
      </c>
    </row>
    <row r="173" spans="1:14" s="206" customFormat="1" ht="17.25" x14ac:dyDescent="0.3">
      <c r="A173" s="48" t="s">
        <v>461</v>
      </c>
      <c r="B173" s="210" t="s">
        <v>720</v>
      </c>
      <c r="C173" s="209">
        <v>11</v>
      </c>
      <c r="D173" s="209">
        <v>11</v>
      </c>
      <c r="E173" s="209">
        <v>0</v>
      </c>
      <c r="F173" s="209">
        <v>14</v>
      </c>
      <c r="G173" s="209">
        <v>11</v>
      </c>
      <c r="H173" s="209">
        <v>10</v>
      </c>
      <c r="I173" s="209">
        <v>0</v>
      </c>
      <c r="J173" s="209">
        <v>14</v>
      </c>
      <c r="K173" s="209">
        <v>1</v>
      </c>
      <c r="L173" s="209">
        <v>1</v>
      </c>
      <c r="M173" s="209">
        <v>0</v>
      </c>
      <c r="N173" s="209">
        <v>2</v>
      </c>
    </row>
    <row r="174" spans="1:14" s="212" customFormat="1" x14ac:dyDescent="0.25">
      <c r="A174" s="207">
        <v>2</v>
      </c>
      <c r="B174" s="208" t="s">
        <v>842</v>
      </c>
      <c r="C174" s="178">
        <f>SUM(C175:C177)</f>
        <v>33</v>
      </c>
      <c r="D174" s="178">
        <f t="shared" ref="D174:N174" si="30">SUM(D175:D177)</f>
        <v>31</v>
      </c>
      <c r="E174" s="178">
        <f t="shared" si="30"/>
        <v>0</v>
      </c>
      <c r="F174" s="178">
        <f t="shared" si="30"/>
        <v>40</v>
      </c>
      <c r="G174" s="178">
        <f t="shared" si="30"/>
        <v>30</v>
      </c>
      <c r="H174" s="178">
        <f t="shared" si="30"/>
        <v>30</v>
      </c>
      <c r="I174" s="178">
        <f t="shared" si="30"/>
        <v>0</v>
      </c>
      <c r="J174" s="178">
        <f t="shared" si="30"/>
        <v>35</v>
      </c>
      <c r="K174" s="178">
        <f t="shared" si="30"/>
        <v>4</v>
      </c>
      <c r="L174" s="178">
        <f t="shared" si="30"/>
        <v>6</v>
      </c>
      <c r="M174" s="178">
        <f t="shared" si="30"/>
        <v>0</v>
      </c>
      <c r="N174" s="178">
        <f t="shared" si="30"/>
        <v>3</v>
      </c>
    </row>
    <row r="175" spans="1:14" s="206" customFormat="1" ht="17.25" x14ac:dyDescent="0.3">
      <c r="A175" s="48" t="s">
        <v>225</v>
      </c>
      <c r="B175" s="210" t="s">
        <v>730</v>
      </c>
      <c r="C175" s="209">
        <v>11</v>
      </c>
      <c r="D175" s="209">
        <v>11</v>
      </c>
      <c r="E175" s="209">
        <v>0</v>
      </c>
      <c r="F175" s="209">
        <v>14</v>
      </c>
      <c r="G175" s="209">
        <v>11</v>
      </c>
      <c r="H175" s="209">
        <v>10</v>
      </c>
      <c r="I175" s="209">
        <v>0</v>
      </c>
      <c r="J175" s="209">
        <v>13</v>
      </c>
      <c r="K175" s="209">
        <v>1</v>
      </c>
      <c r="L175" s="209">
        <v>1</v>
      </c>
      <c r="M175" s="209">
        <v>0</v>
      </c>
      <c r="N175" s="209">
        <v>1</v>
      </c>
    </row>
    <row r="176" spans="1:14" s="206" customFormat="1" ht="17.25" x14ac:dyDescent="0.3">
      <c r="A176" s="48" t="s">
        <v>222</v>
      </c>
      <c r="B176" s="210" t="s">
        <v>729</v>
      </c>
      <c r="C176" s="209">
        <v>11</v>
      </c>
      <c r="D176" s="209">
        <v>11</v>
      </c>
      <c r="E176" s="209">
        <v>0</v>
      </c>
      <c r="F176" s="209">
        <v>14</v>
      </c>
      <c r="G176" s="209">
        <v>9</v>
      </c>
      <c r="H176" s="209">
        <v>11</v>
      </c>
      <c r="I176" s="209">
        <v>0</v>
      </c>
      <c r="J176" s="209">
        <v>11</v>
      </c>
      <c r="K176" s="209">
        <v>1</v>
      </c>
      <c r="L176" s="209">
        <v>2</v>
      </c>
      <c r="M176" s="209">
        <v>0</v>
      </c>
      <c r="N176" s="209">
        <v>0</v>
      </c>
    </row>
    <row r="177" spans="1:14" s="206" customFormat="1" ht="17.25" x14ac:dyDescent="0.3">
      <c r="A177" s="48" t="s">
        <v>447</v>
      </c>
      <c r="B177" s="210" t="s">
        <v>731</v>
      </c>
      <c r="C177" s="209">
        <v>11</v>
      </c>
      <c r="D177" s="209">
        <v>9</v>
      </c>
      <c r="E177" s="209">
        <v>0</v>
      </c>
      <c r="F177" s="209">
        <v>12</v>
      </c>
      <c r="G177" s="209">
        <v>10</v>
      </c>
      <c r="H177" s="209">
        <v>9</v>
      </c>
      <c r="I177" s="209">
        <v>0</v>
      </c>
      <c r="J177" s="209">
        <v>11</v>
      </c>
      <c r="K177" s="209">
        <v>2</v>
      </c>
      <c r="L177" s="209">
        <v>3</v>
      </c>
      <c r="M177" s="209">
        <v>0</v>
      </c>
      <c r="N177" s="209">
        <v>2</v>
      </c>
    </row>
    <row r="178" spans="1:14" s="212" customFormat="1" x14ac:dyDescent="0.25">
      <c r="A178" s="202" t="s">
        <v>361</v>
      </c>
      <c r="B178" s="208" t="s">
        <v>732</v>
      </c>
      <c r="C178" s="178">
        <f t="shared" ref="C178:N178" si="31">C179+C194</f>
        <v>187</v>
      </c>
      <c r="D178" s="178">
        <f t="shared" si="31"/>
        <v>183</v>
      </c>
      <c r="E178" s="178">
        <f t="shared" si="31"/>
        <v>0</v>
      </c>
      <c r="F178" s="178">
        <f t="shared" si="31"/>
        <v>234</v>
      </c>
      <c r="G178" s="178">
        <f t="shared" si="31"/>
        <v>183</v>
      </c>
      <c r="H178" s="178">
        <f t="shared" si="31"/>
        <v>148</v>
      </c>
      <c r="I178" s="178">
        <f t="shared" si="31"/>
        <v>0</v>
      </c>
      <c r="J178" s="178">
        <f t="shared" si="31"/>
        <v>193</v>
      </c>
      <c r="K178" s="178">
        <f t="shared" si="31"/>
        <v>25</v>
      </c>
      <c r="L178" s="178">
        <f t="shared" si="31"/>
        <v>9</v>
      </c>
      <c r="M178" s="178">
        <f t="shared" si="31"/>
        <v>0</v>
      </c>
      <c r="N178" s="178">
        <f t="shared" si="31"/>
        <v>22</v>
      </c>
    </row>
    <row r="179" spans="1:14" s="212" customFormat="1" x14ac:dyDescent="0.25">
      <c r="A179" s="207">
        <v>1</v>
      </c>
      <c r="B179" s="208" t="s">
        <v>750</v>
      </c>
      <c r="C179" s="178">
        <f>SUM(C180:C193)</f>
        <v>154</v>
      </c>
      <c r="D179" s="178">
        <f t="shared" ref="D179:N179" si="32">SUM(D180:D193)</f>
        <v>152</v>
      </c>
      <c r="E179" s="178">
        <f t="shared" si="32"/>
        <v>0</v>
      </c>
      <c r="F179" s="178">
        <f t="shared" si="32"/>
        <v>194</v>
      </c>
      <c r="G179" s="178">
        <f t="shared" si="32"/>
        <v>151</v>
      </c>
      <c r="H179" s="178">
        <f t="shared" si="32"/>
        <v>121</v>
      </c>
      <c r="I179" s="178">
        <f t="shared" si="32"/>
        <v>0</v>
      </c>
      <c r="J179" s="178">
        <f t="shared" si="32"/>
        <v>161</v>
      </c>
      <c r="K179" s="178">
        <f t="shared" si="32"/>
        <v>23</v>
      </c>
      <c r="L179" s="178">
        <f t="shared" si="32"/>
        <v>6</v>
      </c>
      <c r="M179" s="178">
        <f t="shared" si="32"/>
        <v>0</v>
      </c>
      <c r="N179" s="178">
        <f t="shared" si="32"/>
        <v>19</v>
      </c>
    </row>
    <row r="180" spans="1:14" s="206" customFormat="1" ht="17.25" x14ac:dyDescent="0.3">
      <c r="A180" s="48" t="s">
        <v>213</v>
      </c>
      <c r="B180" s="210" t="s">
        <v>733</v>
      </c>
      <c r="C180" s="209">
        <v>11</v>
      </c>
      <c r="D180" s="209">
        <v>11</v>
      </c>
      <c r="E180" s="209">
        <v>0</v>
      </c>
      <c r="F180" s="209">
        <v>14</v>
      </c>
      <c r="G180" s="209">
        <v>11</v>
      </c>
      <c r="H180" s="209">
        <v>10</v>
      </c>
      <c r="I180" s="209">
        <v>0</v>
      </c>
      <c r="J180" s="209">
        <v>12</v>
      </c>
      <c r="K180" s="209">
        <v>1</v>
      </c>
      <c r="L180" s="209">
        <v>0</v>
      </c>
      <c r="M180" s="209">
        <v>0</v>
      </c>
      <c r="N180" s="209">
        <v>1</v>
      </c>
    </row>
    <row r="181" spans="1:14" s="206" customFormat="1" ht="17.25" x14ac:dyDescent="0.3">
      <c r="A181" s="48" t="s">
        <v>214</v>
      </c>
      <c r="B181" s="210" t="s">
        <v>734</v>
      </c>
      <c r="C181" s="209">
        <v>11</v>
      </c>
      <c r="D181" s="209">
        <v>11</v>
      </c>
      <c r="E181" s="209">
        <v>0</v>
      </c>
      <c r="F181" s="209">
        <v>14</v>
      </c>
      <c r="G181" s="209">
        <v>11</v>
      </c>
      <c r="H181" s="209">
        <v>6</v>
      </c>
      <c r="I181" s="209">
        <v>0</v>
      </c>
      <c r="J181" s="209">
        <v>13</v>
      </c>
      <c r="K181" s="209">
        <v>4</v>
      </c>
      <c r="L181" s="209">
        <v>0</v>
      </c>
      <c r="M181" s="209">
        <v>0</v>
      </c>
      <c r="N181" s="209">
        <v>0</v>
      </c>
    </row>
    <row r="182" spans="1:14" s="206" customFormat="1" ht="17.25" x14ac:dyDescent="0.3">
      <c r="A182" s="48" t="s">
        <v>215</v>
      </c>
      <c r="B182" s="210" t="s">
        <v>735</v>
      </c>
      <c r="C182" s="209">
        <v>11</v>
      </c>
      <c r="D182" s="209">
        <v>11</v>
      </c>
      <c r="E182" s="209">
        <v>0</v>
      </c>
      <c r="F182" s="209">
        <v>14</v>
      </c>
      <c r="G182" s="209">
        <v>11</v>
      </c>
      <c r="H182" s="209">
        <v>8</v>
      </c>
      <c r="I182" s="209">
        <v>0</v>
      </c>
      <c r="J182" s="209">
        <v>11</v>
      </c>
      <c r="K182" s="209">
        <v>1</v>
      </c>
      <c r="L182" s="209">
        <v>0</v>
      </c>
      <c r="M182" s="209">
        <v>0</v>
      </c>
      <c r="N182" s="209">
        <v>1</v>
      </c>
    </row>
    <row r="183" spans="1:14" s="206" customFormat="1" ht="17.25" x14ac:dyDescent="0.3">
      <c r="A183" s="48" t="s">
        <v>216</v>
      </c>
      <c r="B183" s="210" t="s">
        <v>736</v>
      </c>
      <c r="C183" s="209">
        <v>11</v>
      </c>
      <c r="D183" s="209">
        <v>11</v>
      </c>
      <c r="E183" s="209">
        <v>0</v>
      </c>
      <c r="F183" s="209">
        <v>14</v>
      </c>
      <c r="G183" s="209">
        <v>10</v>
      </c>
      <c r="H183" s="209">
        <v>9</v>
      </c>
      <c r="I183" s="209">
        <v>0</v>
      </c>
      <c r="J183" s="209">
        <v>10</v>
      </c>
      <c r="K183" s="209">
        <v>1</v>
      </c>
      <c r="L183" s="209">
        <v>1</v>
      </c>
      <c r="M183" s="209">
        <v>0</v>
      </c>
      <c r="N183" s="209">
        <v>0</v>
      </c>
    </row>
    <row r="184" spans="1:14" s="206" customFormat="1" ht="17.25" x14ac:dyDescent="0.3">
      <c r="A184" s="48" t="s">
        <v>217</v>
      </c>
      <c r="B184" s="210" t="s">
        <v>737</v>
      </c>
      <c r="C184" s="209">
        <v>11</v>
      </c>
      <c r="D184" s="209">
        <v>11</v>
      </c>
      <c r="E184" s="209">
        <v>0</v>
      </c>
      <c r="F184" s="209">
        <v>14</v>
      </c>
      <c r="G184" s="209">
        <v>9</v>
      </c>
      <c r="H184" s="209">
        <v>9</v>
      </c>
      <c r="I184" s="209">
        <v>0</v>
      </c>
      <c r="J184" s="209">
        <v>11</v>
      </c>
      <c r="K184" s="209">
        <v>1</v>
      </c>
      <c r="L184" s="209">
        <v>0</v>
      </c>
      <c r="M184" s="209">
        <v>0</v>
      </c>
      <c r="N184" s="209">
        <v>4</v>
      </c>
    </row>
    <row r="185" spans="1:14" s="206" customFormat="1" ht="17.25" x14ac:dyDescent="0.3">
      <c r="A185" s="48" t="s">
        <v>218</v>
      </c>
      <c r="B185" s="210" t="s">
        <v>738</v>
      </c>
      <c r="C185" s="209">
        <v>11</v>
      </c>
      <c r="D185" s="209">
        <v>11</v>
      </c>
      <c r="E185" s="209">
        <v>0</v>
      </c>
      <c r="F185" s="209">
        <v>14</v>
      </c>
      <c r="G185" s="209">
        <v>11</v>
      </c>
      <c r="H185" s="209">
        <v>8</v>
      </c>
      <c r="I185" s="209">
        <v>0</v>
      </c>
      <c r="J185" s="209">
        <v>12</v>
      </c>
      <c r="K185" s="209">
        <v>4</v>
      </c>
      <c r="L185" s="209">
        <v>0</v>
      </c>
      <c r="M185" s="209">
        <v>0</v>
      </c>
      <c r="N185" s="209">
        <v>2</v>
      </c>
    </row>
    <row r="186" spans="1:14" s="206" customFormat="1" ht="17.25" x14ac:dyDescent="0.3">
      <c r="A186" s="48" t="s">
        <v>219</v>
      </c>
      <c r="B186" s="210" t="s">
        <v>290</v>
      </c>
      <c r="C186" s="209">
        <v>11</v>
      </c>
      <c r="D186" s="209">
        <v>11</v>
      </c>
      <c r="E186" s="209">
        <v>0</v>
      </c>
      <c r="F186" s="209">
        <v>14</v>
      </c>
      <c r="G186" s="209">
        <v>11</v>
      </c>
      <c r="H186" s="209">
        <v>10</v>
      </c>
      <c r="I186" s="209">
        <v>0</v>
      </c>
      <c r="J186" s="209">
        <v>12</v>
      </c>
      <c r="K186" s="209">
        <v>1</v>
      </c>
      <c r="L186" s="209">
        <v>0</v>
      </c>
      <c r="M186" s="209">
        <v>0</v>
      </c>
      <c r="N186" s="209">
        <v>2</v>
      </c>
    </row>
    <row r="187" spans="1:14" s="206" customFormat="1" ht="17.25" x14ac:dyDescent="0.3">
      <c r="A187" s="48" t="s">
        <v>220</v>
      </c>
      <c r="B187" s="210" t="s">
        <v>739</v>
      </c>
      <c r="C187" s="209">
        <v>11</v>
      </c>
      <c r="D187" s="209">
        <v>11</v>
      </c>
      <c r="E187" s="209">
        <v>0</v>
      </c>
      <c r="F187" s="209">
        <v>14</v>
      </c>
      <c r="G187" s="209">
        <v>11</v>
      </c>
      <c r="H187" s="209">
        <v>7</v>
      </c>
      <c r="I187" s="209">
        <v>0</v>
      </c>
      <c r="J187" s="209">
        <v>11</v>
      </c>
      <c r="K187" s="209">
        <v>1</v>
      </c>
      <c r="L187" s="209">
        <v>1</v>
      </c>
      <c r="M187" s="209">
        <v>0</v>
      </c>
      <c r="N187" s="209">
        <v>0</v>
      </c>
    </row>
    <row r="188" spans="1:14" s="206" customFormat="1" ht="17.25" x14ac:dyDescent="0.3">
      <c r="A188" s="48" t="s">
        <v>221</v>
      </c>
      <c r="B188" s="210" t="s">
        <v>740</v>
      </c>
      <c r="C188" s="209">
        <v>11</v>
      </c>
      <c r="D188" s="209">
        <v>11</v>
      </c>
      <c r="E188" s="209">
        <v>0</v>
      </c>
      <c r="F188" s="209">
        <v>14</v>
      </c>
      <c r="G188" s="209">
        <v>11</v>
      </c>
      <c r="H188" s="209">
        <v>8</v>
      </c>
      <c r="I188" s="209">
        <v>0</v>
      </c>
      <c r="J188" s="209">
        <v>13</v>
      </c>
      <c r="K188" s="209">
        <v>2</v>
      </c>
      <c r="L188" s="209">
        <v>1</v>
      </c>
      <c r="M188" s="209">
        <v>0</v>
      </c>
      <c r="N188" s="209">
        <v>1</v>
      </c>
    </row>
    <row r="189" spans="1:14" s="206" customFormat="1" ht="17.25" x14ac:dyDescent="0.3">
      <c r="A189" s="48" t="s">
        <v>456</v>
      </c>
      <c r="B189" s="210" t="s">
        <v>741</v>
      </c>
      <c r="C189" s="209">
        <v>11</v>
      </c>
      <c r="D189" s="209">
        <v>11</v>
      </c>
      <c r="E189" s="209">
        <v>0</v>
      </c>
      <c r="F189" s="209">
        <v>14</v>
      </c>
      <c r="G189" s="209">
        <v>11</v>
      </c>
      <c r="H189" s="209">
        <v>9</v>
      </c>
      <c r="I189" s="209">
        <v>0</v>
      </c>
      <c r="J189" s="209">
        <v>11</v>
      </c>
      <c r="K189" s="209">
        <v>0</v>
      </c>
      <c r="L189" s="209">
        <v>0</v>
      </c>
      <c r="M189" s="209">
        <v>0</v>
      </c>
      <c r="N189" s="209">
        <v>2</v>
      </c>
    </row>
    <row r="190" spans="1:14" s="206" customFormat="1" ht="17.25" x14ac:dyDescent="0.3">
      <c r="A190" s="48" t="s">
        <v>457</v>
      </c>
      <c r="B190" s="210" t="s">
        <v>742</v>
      </c>
      <c r="C190" s="209">
        <v>11</v>
      </c>
      <c r="D190" s="209">
        <v>11</v>
      </c>
      <c r="E190" s="209">
        <v>0</v>
      </c>
      <c r="F190" s="209">
        <v>14</v>
      </c>
      <c r="G190" s="209">
        <v>11</v>
      </c>
      <c r="H190" s="209">
        <v>11</v>
      </c>
      <c r="I190" s="209">
        <v>0</v>
      </c>
      <c r="J190" s="209">
        <v>11</v>
      </c>
      <c r="K190" s="209">
        <v>2</v>
      </c>
      <c r="L190" s="209">
        <v>1</v>
      </c>
      <c r="M190" s="209">
        <v>0</v>
      </c>
      <c r="N190" s="209">
        <v>2</v>
      </c>
    </row>
    <row r="191" spans="1:14" s="206" customFormat="1" ht="17.25" x14ac:dyDescent="0.3">
      <c r="A191" s="48" t="s">
        <v>458</v>
      </c>
      <c r="B191" s="210" t="s">
        <v>745</v>
      </c>
      <c r="C191" s="209">
        <v>11</v>
      </c>
      <c r="D191" s="209">
        <v>11</v>
      </c>
      <c r="E191" s="209">
        <v>0</v>
      </c>
      <c r="F191" s="209">
        <v>14</v>
      </c>
      <c r="G191" s="209">
        <v>10</v>
      </c>
      <c r="H191" s="209">
        <v>8</v>
      </c>
      <c r="I191" s="209">
        <v>0</v>
      </c>
      <c r="J191" s="209">
        <v>11</v>
      </c>
      <c r="K191" s="209">
        <v>1</v>
      </c>
      <c r="L191" s="209">
        <v>2</v>
      </c>
      <c r="M191" s="209">
        <v>0</v>
      </c>
      <c r="N191" s="209">
        <v>0</v>
      </c>
    </row>
    <row r="192" spans="1:14" s="206" customFormat="1" ht="17.25" x14ac:dyDescent="0.3">
      <c r="A192" s="48" t="s">
        <v>459</v>
      </c>
      <c r="B192" s="210" t="s">
        <v>744</v>
      </c>
      <c r="C192" s="209">
        <v>11</v>
      </c>
      <c r="D192" s="209">
        <v>11</v>
      </c>
      <c r="E192" s="209">
        <v>0</v>
      </c>
      <c r="F192" s="209">
        <v>14</v>
      </c>
      <c r="G192" s="209">
        <v>11</v>
      </c>
      <c r="H192" s="209">
        <v>10</v>
      </c>
      <c r="I192" s="209">
        <v>0</v>
      </c>
      <c r="J192" s="209">
        <v>12</v>
      </c>
      <c r="K192" s="209">
        <v>2</v>
      </c>
      <c r="L192" s="209">
        <v>0</v>
      </c>
      <c r="M192" s="209">
        <v>0</v>
      </c>
      <c r="N192" s="209">
        <v>2</v>
      </c>
    </row>
    <row r="193" spans="1:14" s="206" customFormat="1" ht="17.25" x14ac:dyDescent="0.3">
      <c r="A193" s="48" t="s">
        <v>460</v>
      </c>
      <c r="B193" s="210" t="s">
        <v>743</v>
      </c>
      <c r="C193" s="209">
        <v>11</v>
      </c>
      <c r="D193" s="209">
        <v>9</v>
      </c>
      <c r="E193" s="209">
        <v>0</v>
      </c>
      <c r="F193" s="209">
        <v>12</v>
      </c>
      <c r="G193" s="209">
        <v>12</v>
      </c>
      <c r="H193" s="209">
        <v>8</v>
      </c>
      <c r="I193" s="209">
        <v>0</v>
      </c>
      <c r="J193" s="209">
        <v>11</v>
      </c>
      <c r="K193" s="209">
        <v>2</v>
      </c>
      <c r="L193" s="209">
        <v>0</v>
      </c>
      <c r="M193" s="209">
        <v>0</v>
      </c>
      <c r="N193" s="209">
        <v>2</v>
      </c>
    </row>
    <row r="194" spans="1:14" s="212" customFormat="1" x14ac:dyDescent="0.25">
      <c r="A194" s="207">
        <v>2</v>
      </c>
      <c r="B194" s="208" t="s">
        <v>589</v>
      </c>
      <c r="C194" s="213">
        <f>SUM(C195:C197)</f>
        <v>33</v>
      </c>
      <c r="D194" s="213">
        <f t="shared" ref="D194:N194" si="33">SUM(D195:D197)</f>
        <v>31</v>
      </c>
      <c r="E194" s="213">
        <f t="shared" si="33"/>
        <v>0</v>
      </c>
      <c r="F194" s="213">
        <f t="shared" si="33"/>
        <v>40</v>
      </c>
      <c r="G194" s="213">
        <f t="shared" si="33"/>
        <v>32</v>
      </c>
      <c r="H194" s="213">
        <f t="shared" si="33"/>
        <v>27</v>
      </c>
      <c r="I194" s="213">
        <f t="shared" si="33"/>
        <v>0</v>
      </c>
      <c r="J194" s="213">
        <f t="shared" si="33"/>
        <v>32</v>
      </c>
      <c r="K194" s="213">
        <f t="shared" si="33"/>
        <v>2</v>
      </c>
      <c r="L194" s="213">
        <f t="shared" si="33"/>
        <v>3</v>
      </c>
      <c r="M194" s="213">
        <f t="shared" si="33"/>
        <v>0</v>
      </c>
      <c r="N194" s="213">
        <f t="shared" si="33"/>
        <v>3</v>
      </c>
    </row>
    <row r="195" spans="1:14" s="206" customFormat="1" ht="17.25" x14ac:dyDescent="0.3">
      <c r="A195" s="48" t="s">
        <v>225</v>
      </c>
      <c r="B195" s="210" t="s">
        <v>746</v>
      </c>
      <c r="C195" s="209">
        <v>11</v>
      </c>
      <c r="D195" s="209">
        <v>11</v>
      </c>
      <c r="E195" s="209">
        <v>0</v>
      </c>
      <c r="F195" s="209">
        <v>14</v>
      </c>
      <c r="G195" s="209">
        <v>11</v>
      </c>
      <c r="H195" s="209">
        <v>10</v>
      </c>
      <c r="I195" s="209">
        <v>0</v>
      </c>
      <c r="J195" s="209">
        <v>12</v>
      </c>
      <c r="K195" s="209">
        <v>0</v>
      </c>
      <c r="L195" s="209">
        <v>1</v>
      </c>
      <c r="M195" s="209">
        <v>0</v>
      </c>
      <c r="N195" s="209">
        <v>1</v>
      </c>
    </row>
    <row r="196" spans="1:14" s="206" customFormat="1" ht="17.25" x14ac:dyDescent="0.3">
      <c r="A196" s="48" t="s">
        <v>222</v>
      </c>
      <c r="B196" s="210" t="s">
        <v>844</v>
      </c>
      <c r="C196" s="209">
        <v>11</v>
      </c>
      <c r="D196" s="209">
        <v>11</v>
      </c>
      <c r="E196" s="209">
        <v>0</v>
      </c>
      <c r="F196" s="209">
        <v>14</v>
      </c>
      <c r="G196" s="209">
        <v>11</v>
      </c>
      <c r="H196" s="209">
        <v>9</v>
      </c>
      <c r="I196" s="209">
        <v>0</v>
      </c>
      <c r="J196" s="209">
        <v>11</v>
      </c>
      <c r="K196" s="209">
        <v>2</v>
      </c>
      <c r="L196" s="209">
        <v>1</v>
      </c>
      <c r="M196" s="209">
        <v>0</v>
      </c>
      <c r="N196" s="209">
        <v>1</v>
      </c>
    </row>
    <row r="197" spans="1:14" s="206" customFormat="1" ht="17.25" x14ac:dyDescent="0.3">
      <c r="A197" s="48" t="s">
        <v>447</v>
      </c>
      <c r="B197" s="210" t="s">
        <v>747</v>
      </c>
      <c r="C197" s="209">
        <v>11</v>
      </c>
      <c r="D197" s="209">
        <v>9</v>
      </c>
      <c r="E197" s="209">
        <v>0</v>
      </c>
      <c r="F197" s="209">
        <v>12</v>
      </c>
      <c r="G197" s="209">
        <v>10</v>
      </c>
      <c r="H197" s="209">
        <v>8</v>
      </c>
      <c r="I197" s="209">
        <v>0</v>
      </c>
      <c r="J197" s="209">
        <v>9</v>
      </c>
      <c r="K197" s="209">
        <v>0</v>
      </c>
      <c r="L197" s="209">
        <v>1</v>
      </c>
      <c r="M197" s="209">
        <v>0</v>
      </c>
      <c r="N197" s="209">
        <v>1</v>
      </c>
    </row>
    <row r="198" spans="1:14" s="206" customFormat="1" ht="148.5" x14ac:dyDescent="0.3">
      <c r="A198" s="202" t="s">
        <v>562</v>
      </c>
      <c r="B198" s="214" t="s">
        <v>857</v>
      </c>
      <c r="C198" s="204">
        <f>C199</f>
        <v>637</v>
      </c>
      <c r="D198" s="204">
        <f>D199</f>
        <v>1197</v>
      </c>
      <c r="E198" s="204">
        <f t="shared" ref="E198:M198" si="34">SUM(E200:E210)</f>
        <v>775</v>
      </c>
      <c r="F198" s="204">
        <f t="shared" si="34"/>
        <v>0</v>
      </c>
      <c r="G198" s="204">
        <f t="shared" si="34"/>
        <v>279</v>
      </c>
      <c r="H198" s="204">
        <f t="shared" si="34"/>
        <v>1427</v>
      </c>
      <c r="I198" s="204">
        <f t="shared" si="34"/>
        <v>855</v>
      </c>
      <c r="J198" s="204">
        <f t="shared" si="34"/>
        <v>0</v>
      </c>
      <c r="K198" s="204">
        <f t="shared" si="34"/>
        <v>84</v>
      </c>
      <c r="L198" s="204">
        <f t="shared" si="34"/>
        <v>224</v>
      </c>
      <c r="M198" s="204">
        <f t="shared" si="34"/>
        <v>116</v>
      </c>
      <c r="N198" s="204">
        <f>SUM(N200:N210)</f>
        <v>0</v>
      </c>
    </row>
    <row r="199" spans="1:14" s="206" customFormat="1" ht="33" x14ac:dyDescent="0.3">
      <c r="A199" s="202"/>
      <c r="B199" s="215" t="s">
        <v>845</v>
      </c>
      <c r="C199" s="204">
        <f>SUM(C200:C210)</f>
        <v>637</v>
      </c>
      <c r="D199" s="204">
        <f>SUM(D200:D210)</f>
        <v>1197</v>
      </c>
      <c r="E199" s="204">
        <f t="shared" ref="E199:N199" si="35">SUM(E200:E210)</f>
        <v>775</v>
      </c>
      <c r="F199" s="204">
        <f t="shared" si="35"/>
        <v>0</v>
      </c>
      <c r="G199" s="204">
        <f t="shared" si="35"/>
        <v>279</v>
      </c>
      <c r="H199" s="204">
        <f t="shared" si="35"/>
        <v>1427</v>
      </c>
      <c r="I199" s="204">
        <f t="shared" si="35"/>
        <v>855</v>
      </c>
      <c r="J199" s="204">
        <f t="shared" si="35"/>
        <v>0</v>
      </c>
      <c r="K199" s="204">
        <f t="shared" si="35"/>
        <v>84</v>
      </c>
      <c r="L199" s="204">
        <f t="shared" si="35"/>
        <v>224</v>
      </c>
      <c r="M199" s="204">
        <f t="shared" si="35"/>
        <v>116</v>
      </c>
      <c r="N199" s="204">
        <f t="shared" si="35"/>
        <v>0</v>
      </c>
    </row>
    <row r="200" spans="1:14" s="206" customFormat="1" ht="17.25" x14ac:dyDescent="0.3">
      <c r="A200" s="48" t="s">
        <v>6</v>
      </c>
      <c r="B200" s="98" t="s">
        <v>846</v>
      </c>
      <c r="C200" s="209">
        <v>59</v>
      </c>
      <c r="D200" s="209">
        <v>121</v>
      </c>
      <c r="E200" s="209">
        <v>71</v>
      </c>
      <c r="F200" s="209">
        <v>0</v>
      </c>
      <c r="G200" s="209">
        <v>24</v>
      </c>
      <c r="H200" s="209">
        <v>137</v>
      </c>
      <c r="I200" s="209">
        <v>78</v>
      </c>
      <c r="J200" s="209"/>
      <c r="K200" s="209">
        <v>10</v>
      </c>
      <c r="L200" s="209">
        <v>20</v>
      </c>
      <c r="M200" s="209">
        <v>16</v>
      </c>
      <c r="N200" s="209"/>
    </row>
    <row r="201" spans="1:14" s="206" customFormat="1" ht="17.25" x14ac:dyDescent="0.3">
      <c r="A201" s="48" t="s">
        <v>7</v>
      </c>
      <c r="B201" s="98" t="s">
        <v>847</v>
      </c>
      <c r="C201" s="209">
        <v>58</v>
      </c>
      <c r="D201" s="209">
        <v>106</v>
      </c>
      <c r="E201" s="209">
        <v>56</v>
      </c>
      <c r="F201" s="209">
        <v>0</v>
      </c>
      <c r="G201" s="209">
        <v>29</v>
      </c>
      <c r="H201" s="209">
        <v>117</v>
      </c>
      <c r="I201" s="209">
        <v>81</v>
      </c>
      <c r="J201" s="209"/>
      <c r="K201" s="209">
        <v>10</v>
      </c>
      <c r="L201" s="209">
        <v>16</v>
      </c>
      <c r="M201" s="209">
        <v>7</v>
      </c>
      <c r="N201" s="209"/>
    </row>
    <row r="202" spans="1:14" s="206" customFormat="1" ht="17.25" x14ac:dyDescent="0.3">
      <c r="A202" s="48" t="s">
        <v>8</v>
      </c>
      <c r="B202" s="98" t="s">
        <v>848</v>
      </c>
      <c r="C202" s="209">
        <v>56</v>
      </c>
      <c r="D202" s="209">
        <v>106</v>
      </c>
      <c r="E202" s="209">
        <v>62</v>
      </c>
      <c r="F202" s="209">
        <v>0</v>
      </c>
      <c r="G202" s="209">
        <v>22</v>
      </c>
      <c r="H202" s="209">
        <v>124</v>
      </c>
      <c r="I202" s="209">
        <v>72</v>
      </c>
      <c r="J202" s="209"/>
      <c r="K202" s="209">
        <v>9</v>
      </c>
      <c r="L202" s="209">
        <v>22</v>
      </c>
      <c r="M202" s="209">
        <v>14</v>
      </c>
      <c r="N202" s="209"/>
    </row>
    <row r="203" spans="1:14" s="206" customFormat="1" ht="17.25" x14ac:dyDescent="0.3">
      <c r="A203" s="48" t="s">
        <v>81</v>
      </c>
      <c r="B203" s="98" t="s">
        <v>849</v>
      </c>
      <c r="C203" s="209">
        <v>58</v>
      </c>
      <c r="D203" s="209">
        <v>105</v>
      </c>
      <c r="E203" s="209">
        <v>99</v>
      </c>
      <c r="F203" s="209">
        <v>0</v>
      </c>
      <c r="G203" s="209">
        <v>27</v>
      </c>
      <c r="H203" s="209">
        <v>125</v>
      </c>
      <c r="I203" s="209">
        <v>63</v>
      </c>
      <c r="J203" s="209"/>
      <c r="K203" s="209">
        <v>7</v>
      </c>
      <c r="L203" s="209">
        <v>21</v>
      </c>
      <c r="M203" s="209">
        <v>20</v>
      </c>
      <c r="N203" s="209"/>
    </row>
    <row r="204" spans="1:14" s="206" customFormat="1" ht="17.25" x14ac:dyDescent="0.3">
      <c r="A204" s="48" t="s">
        <v>138</v>
      </c>
      <c r="B204" s="98" t="s">
        <v>850</v>
      </c>
      <c r="C204" s="209">
        <v>56</v>
      </c>
      <c r="D204" s="209">
        <v>104</v>
      </c>
      <c r="E204" s="209">
        <v>75</v>
      </c>
      <c r="F204" s="209">
        <v>0</v>
      </c>
      <c r="G204" s="209">
        <v>25</v>
      </c>
      <c r="H204" s="209">
        <v>129</v>
      </c>
      <c r="I204" s="209">
        <v>88</v>
      </c>
      <c r="J204" s="209"/>
      <c r="K204" s="209">
        <v>6</v>
      </c>
      <c r="L204" s="209">
        <v>21</v>
      </c>
      <c r="M204" s="209">
        <v>8</v>
      </c>
      <c r="N204" s="209"/>
    </row>
    <row r="205" spans="1:14" s="206" customFormat="1" ht="17.25" x14ac:dyDescent="0.3">
      <c r="A205" s="48" t="s">
        <v>138</v>
      </c>
      <c r="B205" s="98" t="s">
        <v>851</v>
      </c>
      <c r="C205" s="209">
        <v>56</v>
      </c>
      <c r="D205" s="209">
        <v>106</v>
      </c>
      <c r="E205" s="209">
        <v>45</v>
      </c>
      <c r="F205" s="209">
        <v>0</v>
      </c>
      <c r="G205" s="209">
        <v>29</v>
      </c>
      <c r="H205" s="209">
        <v>122</v>
      </c>
      <c r="I205" s="209">
        <v>48</v>
      </c>
      <c r="J205" s="209"/>
      <c r="K205" s="209">
        <v>7</v>
      </c>
      <c r="L205" s="209">
        <v>17</v>
      </c>
      <c r="M205" s="209">
        <v>6</v>
      </c>
      <c r="N205" s="209"/>
    </row>
    <row r="206" spans="1:14" s="206" customFormat="1" ht="17.25" x14ac:dyDescent="0.3">
      <c r="A206" s="48" t="s">
        <v>121</v>
      </c>
      <c r="B206" s="98" t="s">
        <v>852</v>
      </c>
      <c r="C206" s="209">
        <v>60</v>
      </c>
      <c r="D206" s="209">
        <v>110</v>
      </c>
      <c r="E206" s="209">
        <v>97</v>
      </c>
      <c r="F206" s="209">
        <v>0</v>
      </c>
      <c r="G206" s="209">
        <v>34</v>
      </c>
      <c r="H206" s="209">
        <v>127</v>
      </c>
      <c r="I206" s="209">
        <v>106</v>
      </c>
      <c r="J206" s="209"/>
      <c r="K206" s="209">
        <v>10</v>
      </c>
      <c r="L206" s="209">
        <v>22</v>
      </c>
      <c r="M206" s="209">
        <v>13</v>
      </c>
      <c r="N206" s="209"/>
    </row>
    <row r="207" spans="1:14" s="206" customFormat="1" ht="17.25" x14ac:dyDescent="0.3">
      <c r="A207" s="48" t="s">
        <v>137</v>
      </c>
      <c r="B207" s="98" t="s">
        <v>853</v>
      </c>
      <c r="C207" s="209">
        <v>56</v>
      </c>
      <c r="D207" s="209">
        <v>115</v>
      </c>
      <c r="E207" s="209">
        <v>56</v>
      </c>
      <c r="F207" s="209">
        <v>0</v>
      </c>
      <c r="G207" s="209">
        <v>24</v>
      </c>
      <c r="H207" s="209">
        <v>130</v>
      </c>
      <c r="I207" s="209">
        <v>79</v>
      </c>
      <c r="J207" s="209"/>
      <c r="K207" s="209">
        <v>3</v>
      </c>
      <c r="L207" s="209">
        <v>19</v>
      </c>
      <c r="M207" s="209">
        <v>9</v>
      </c>
      <c r="N207" s="209"/>
    </row>
    <row r="208" spans="1:14" s="206" customFormat="1" ht="17.25" x14ac:dyDescent="0.3">
      <c r="A208" s="48" t="s">
        <v>183</v>
      </c>
      <c r="B208" s="98" t="s">
        <v>854</v>
      </c>
      <c r="C208" s="209">
        <v>61</v>
      </c>
      <c r="D208" s="209">
        <v>110</v>
      </c>
      <c r="E208" s="209">
        <v>75</v>
      </c>
      <c r="F208" s="209">
        <v>0</v>
      </c>
      <c r="G208" s="209">
        <v>20</v>
      </c>
      <c r="H208" s="209">
        <v>132</v>
      </c>
      <c r="I208" s="209">
        <v>94</v>
      </c>
      <c r="J208" s="209"/>
      <c r="K208" s="209">
        <v>6</v>
      </c>
      <c r="L208" s="209">
        <v>21</v>
      </c>
      <c r="M208" s="209">
        <v>15</v>
      </c>
      <c r="N208" s="209"/>
    </row>
    <row r="209" spans="1:14" s="206" customFormat="1" ht="17.25" x14ac:dyDescent="0.3">
      <c r="A209" s="48" t="s">
        <v>251</v>
      </c>
      <c r="B209" s="98" t="s">
        <v>855</v>
      </c>
      <c r="C209" s="209">
        <v>58</v>
      </c>
      <c r="D209" s="209">
        <v>109</v>
      </c>
      <c r="E209" s="209">
        <v>79</v>
      </c>
      <c r="F209" s="209">
        <v>0</v>
      </c>
      <c r="G209" s="209">
        <v>25</v>
      </c>
      <c r="H209" s="209">
        <v>127</v>
      </c>
      <c r="I209" s="209">
        <v>77</v>
      </c>
      <c r="J209" s="209"/>
      <c r="K209" s="209">
        <v>11</v>
      </c>
      <c r="L209" s="209">
        <v>25</v>
      </c>
      <c r="M209" s="209">
        <v>7</v>
      </c>
      <c r="N209" s="209"/>
    </row>
    <row r="210" spans="1:14" s="206" customFormat="1" ht="17.25" x14ac:dyDescent="0.3">
      <c r="A210" s="48" t="s">
        <v>361</v>
      </c>
      <c r="B210" s="98" t="s">
        <v>856</v>
      </c>
      <c r="C210" s="209">
        <v>59</v>
      </c>
      <c r="D210" s="209">
        <v>105</v>
      </c>
      <c r="E210" s="209">
        <v>60</v>
      </c>
      <c r="F210" s="209">
        <v>0</v>
      </c>
      <c r="G210" s="209">
        <v>20</v>
      </c>
      <c r="H210" s="209">
        <v>157</v>
      </c>
      <c r="I210" s="209">
        <v>69</v>
      </c>
      <c r="J210" s="209"/>
      <c r="K210" s="209">
        <v>5</v>
      </c>
      <c r="L210" s="209">
        <v>20</v>
      </c>
      <c r="M210" s="209">
        <v>1</v>
      </c>
      <c r="N210" s="209"/>
    </row>
    <row r="211" spans="1:14" s="206" customFormat="1" ht="17.25" x14ac:dyDescent="0.3">
      <c r="A211" s="202" t="s">
        <v>563</v>
      </c>
      <c r="B211" s="214" t="s">
        <v>564</v>
      </c>
      <c r="C211" s="204">
        <f>C198+C9</f>
        <v>2342</v>
      </c>
      <c r="D211" s="204">
        <f t="shared" ref="D211:N211" si="36">D198+D9</f>
        <v>2889</v>
      </c>
      <c r="E211" s="204">
        <f t="shared" si="36"/>
        <v>775</v>
      </c>
      <c r="F211" s="204">
        <f t="shared" si="36"/>
        <v>2130</v>
      </c>
      <c r="G211" s="204">
        <f t="shared" si="36"/>
        <v>1921</v>
      </c>
      <c r="H211" s="204">
        <f t="shared" si="36"/>
        <v>2940</v>
      </c>
      <c r="I211" s="204">
        <f t="shared" si="36"/>
        <v>855</v>
      </c>
      <c r="J211" s="204">
        <f t="shared" si="36"/>
        <v>2490</v>
      </c>
      <c r="K211" s="204">
        <f t="shared" si="36"/>
        <v>344</v>
      </c>
      <c r="L211" s="204">
        <f t="shared" si="36"/>
        <v>420</v>
      </c>
      <c r="M211" s="204">
        <f t="shared" si="36"/>
        <v>116</v>
      </c>
      <c r="N211" s="204">
        <f t="shared" si="36"/>
        <v>231</v>
      </c>
    </row>
    <row r="212" spans="1:14" ht="21" customHeight="1" x14ac:dyDescent="0.25">
      <c r="A212" s="19"/>
      <c r="B212" s="3" t="s">
        <v>413</v>
      </c>
      <c r="C212" s="4"/>
      <c r="D212" s="4"/>
      <c r="E212" s="4"/>
      <c r="F212" s="4"/>
      <c r="G212" s="4"/>
      <c r="H212" s="4"/>
      <c r="I212" s="4"/>
      <c r="J212" s="4"/>
      <c r="K212" s="4"/>
      <c r="L212" s="4"/>
      <c r="M212" s="4"/>
      <c r="N212" s="4"/>
    </row>
    <row r="213" spans="1:14" ht="21" customHeight="1" x14ac:dyDescent="0.25">
      <c r="A213" s="78" t="s">
        <v>549</v>
      </c>
      <c r="B213" s="82" t="s">
        <v>477</v>
      </c>
      <c r="C213" s="80">
        <f>C214+C226+C236+C250+C255+C261+C272+C289+C303+C316+C328+C342+C349+C360+C374</f>
        <v>1574</v>
      </c>
      <c r="D213" s="80">
        <f t="shared" ref="D213:N213" si="37">D214+D226+D236+D250+D255+D261+D272+D289+D303+D316+D328+D342+D349+D360+D374</f>
        <v>1851</v>
      </c>
      <c r="E213" s="80">
        <f t="shared" si="37"/>
        <v>0</v>
      </c>
      <c r="F213" s="80">
        <f t="shared" si="37"/>
        <v>2264</v>
      </c>
      <c r="G213" s="80">
        <f t="shared" si="37"/>
        <v>1528</v>
      </c>
      <c r="H213" s="80">
        <f t="shared" si="37"/>
        <v>1450</v>
      </c>
      <c r="I213" s="80">
        <f t="shared" si="37"/>
        <v>0</v>
      </c>
      <c r="J213" s="80">
        <f t="shared" si="37"/>
        <v>1690</v>
      </c>
      <c r="K213" s="80">
        <f t="shared" si="37"/>
        <v>0</v>
      </c>
      <c r="L213" s="80">
        <f t="shared" si="37"/>
        <v>0</v>
      </c>
      <c r="M213" s="80">
        <f t="shared" si="37"/>
        <v>0</v>
      </c>
      <c r="N213" s="80">
        <f t="shared" si="37"/>
        <v>1690</v>
      </c>
    </row>
    <row r="214" spans="1:14" ht="21" customHeight="1" x14ac:dyDescent="0.25">
      <c r="A214" s="75" t="s">
        <v>6</v>
      </c>
      <c r="B214" s="76" t="s">
        <v>468</v>
      </c>
      <c r="C214" s="77">
        <f t="shared" ref="C214:F214" si="38">C215+C223</f>
        <v>99</v>
      </c>
      <c r="D214" s="77">
        <f t="shared" si="38"/>
        <v>133</v>
      </c>
      <c r="E214" s="77">
        <f t="shared" si="38"/>
        <v>0</v>
      </c>
      <c r="F214" s="77">
        <f t="shared" si="38"/>
        <v>158</v>
      </c>
      <c r="G214" s="77">
        <f>G215+G223</f>
        <v>92</v>
      </c>
      <c r="H214" s="77">
        <f t="shared" ref="H214:N214" si="39">H215+H223</f>
        <v>95</v>
      </c>
      <c r="I214" s="77">
        <f t="shared" si="39"/>
        <v>0</v>
      </c>
      <c r="J214" s="77">
        <f t="shared" si="39"/>
        <v>101</v>
      </c>
      <c r="K214" s="77">
        <f t="shared" si="39"/>
        <v>0</v>
      </c>
      <c r="L214" s="77">
        <f t="shared" si="39"/>
        <v>0</v>
      </c>
      <c r="M214" s="77">
        <f t="shared" si="39"/>
        <v>0</v>
      </c>
      <c r="N214" s="77">
        <f t="shared" si="39"/>
        <v>101</v>
      </c>
    </row>
    <row r="215" spans="1:14" ht="21" customHeight="1" x14ac:dyDescent="0.25">
      <c r="A215" s="3">
        <v>1</v>
      </c>
      <c r="B215" s="69" t="s">
        <v>444</v>
      </c>
      <c r="C215" s="13">
        <f>SUM(C216:C222)</f>
        <v>77</v>
      </c>
      <c r="D215" s="13">
        <f t="shared" ref="D215:F215" si="40">SUM(D216:D222)</f>
        <v>98</v>
      </c>
      <c r="E215" s="13">
        <f t="shared" si="40"/>
        <v>0</v>
      </c>
      <c r="F215" s="13">
        <f t="shared" si="40"/>
        <v>119</v>
      </c>
      <c r="G215" s="13">
        <f>SUM(G216:G222)</f>
        <v>70</v>
      </c>
      <c r="H215" s="13">
        <f t="shared" ref="H215:N215" si="41">SUM(H216:H222)</f>
        <v>70</v>
      </c>
      <c r="I215" s="13">
        <f t="shared" si="41"/>
        <v>0</v>
      </c>
      <c r="J215" s="13">
        <f t="shared" si="41"/>
        <v>77</v>
      </c>
      <c r="K215" s="13">
        <f t="shared" si="41"/>
        <v>0</v>
      </c>
      <c r="L215" s="13">
        <f t="shared" si="41"/>
        <v>0</v>
      </c>
      <c r="M215" s="13">
        <f t="shared" si="41"/>
        <v>0</v>
      </c>
      <c r="N215" s="13">
        <f t="shared" si="41"/>
        <v>77</v>
      </c>
    </row>
    <row r="216" spans="1:14" ht="21" customHeight="1" x14ac:dyDescent="0.25">
      <c r="A216" s="4" t="s">
        <v>213</v>
      </c>
      <c r="B216" s="68" t="s">
        <v>259</v>
      </c>
      <c r="C216" s="10">
        <v>11</v>
      </c>
      <c r="D216" s="10">
        <v>14</v>
      </c>
      <c r="E216" s="10"/>
      <c r="F216" s="10">
        <v>17</v>
      </c>
      <c r="G216" s="10">
        <v>11</v>
      </c>
      <c r="H216" s="10">
        <v>10</v>
      </c>
      <c r="I216" s="10"/>
      <c r="J216" s="10">
        <v>12</v>
      </c>
      <c r="K216" s="10"/>
      <c r="L216" s="10"/>
      <c r="M216" s="10"/>
      <c r="N216" s="10">
        <v>12</v>
      </c>
    </row>
    <row r="217" spans="1:14" ht="21" customHeight="1" x14ac:dyDescent="0.25">
      <c r="A217" s="4" t="s">
        <v>214</v>
      </c>
      <c r="B217" s="68" t="s">
        <v>258</v>
      </c>
      <c r="C217" s="10">
        <v>11</v>
      </c>
      <c r="D217" s="10">
        <v>15</v>
      </c>
      <c r="E217" s="10"/>
      <c r="F217" s="10">
        <v>18</v>
      </c>
      <c r="G217" s="10">
        <v>10</v>
      </c>
      <c r="H217" s="10">
        <v>10</v>
      </c>
      <c r="I217" s="10"/>
      <c r="J217" s="10">
        <v>12</v>
      </c>
      <c r="K217" s="10"/>
      <c r="L217" s="10"/>
      <c r="M217" s="10"/>
      <c r="N217" s="10">
        <v>12</v>
      </c>
    </row>
    <row r="218" spans="1:14" ht="21" customHeight="1" x14ac:dyDescent="0.25">
      <c r="A218" s="4" t="s">
        <v>215</v>
      </c>
      <c r="B218" s="68" t="s">
        <v>260</v>
      </c>
      <c r="C218" s="10">
        <v>11</v>
      </c>
      <c r="D218" s="10">
        <v>15</v>
      </c>
      <c r="E218" s="10"/>
      <c r="F218" s="10">
        <v>18</v>
      </c>
      <c r="G218" s="10">
        <v>9</v>
      </c>
      <c r="H218" s="10">
        <v>10</v>
      </c>
      <c r="I218" s="10"/>
      <c r="J218" s="10">
        <v>10</v>
      </c>
      <c r="K218" s="10"/>
      <c r="L218" s="10"/>
      <c r="M218" s="10"/>
      <c r="N218" s="10">
        <v>10</v>
      </c>
    </row>
    <row r="219" spans="1:14" ht="21" customHeight="1" x14ac:dyDescent="0.25">
      <c r="A219" s="4" t="s">
        <v>216</v>
      </c>
      <c r="B219" s="68" t="s">
        <v>263</v>
      </c>
      <c r="C219" s="10">
        <v>11</v>
      </c>
      <c r="D219" s="10">
        <v>14</v>
      </c>
      <c r="E219" s="10"/>
      <c r="F219" s="10">
        <v>17</v>
      </c>
      <c r="G219" s="10">
        <v>9</v>
      </c>
      <c r="H219" s="10">
        <v>11</v>
      </c>
      <c r="I219" s="10"/>
      <c r="J219" s="10">
        <v>11</v>
      </c>
      <c r="K219" s="10"/>
      <c r="L219" s="10"/>
      <c r="M219" s="10"/>
      <c r="N219" s="10">
        <v>11</v>
      </c>
    </row>
    <row r="220" spans="1:14" ht="21" customHeight="1" x14ac:dyDescent="0.25">
      <c r="A220" s="4" t="s">
        <v>217</v>
      </c>
      <c r="B220" s="68" t="s">
        <v>262</v>
      </c>
      <c r="C220" s="10">
        <v>11</v>
      </c>
      <c r="D220" s="10">
        <v>15</v>
      </c>
      <c r="E220" s="10"/>
      <c r="F220" s="10">
        <v>18</v>
      </c>
      <c r="G220" s="10">
        <v>11</v>
      </c>
      <c r="H220" s="10">
        <v>9</v>
      </c>
      <c r="I220" s="10"/>
      <c r="J220" s="10">
        <v>11</v>
      </c>
      <c r="K220" s="13"/>
      <c r="L220" s="13"/>
      <c r="M220" s="13"/>
      <c r="N220" s="10">
        <v>11</v>
      </c>
    </row>
    <row r="221" spans="1:14" ht="21" customHeight="1" x14ac:dyDescent="0.25">
      <c r="A221" s="4" t="s">
        <v>218</v>
      </c>
      <c r="B221" s="68" t="s">
        <v>261</v>
      </c>
      <c r="C221" s="10">
        <v>11</v>
      </c>
      <c r="D221" s="10">
        <v>14</v>
      </c>
      <c r="E221" s="10"/>
      <c r="F221" s="10">
        <v>17</v>
      </c>
      <c r="G221" s="10">
        <v>10</v>
      </c>
      <c r="H221" s="10">
        <v>9</v>
      </c>
      <c r="I221" s="10"/>
      <c r="J221" s="10">
        <v>9</v>
      </c>
      <c r="K221" s="10"/>
      <c r="L221" s="10"/>
      <c r="M221" s="10"/>
      <c r="N221" s="10">
        <v>9</v>
      </c>
    </row>
    <row r="222" spans="1:14" ht="21" customHeight="1" x14ac:dyDescent="0.25">
      <c r="A222" s="4" t="s">
        <v>219</v>
      </c>
      <c r="B222" s="68" t="s">
        <v>254</v>
      </c>
      <c r="C222" s="10">
        <v>11</v>
      </c>
      <c r="D222" s="10">
        <v>11</v>
      </c>
      <c r="E222" s="10"/>
      <c r="F222" s="10">
        <v>14</v>
      </c>
      <c r="G222" s="10">
        <v>10</v>
      </c>
      <c r="H222" s="10">
        <v>11</v>
      </c>
      <c r="I222" s="10"/>
      <c r="J222" s="10">
        <v>12</v>
      </c>
      <c r="K222" s="10"/>
      <c r="L222" s="10"/>
      <c r="M222" s="10"/>
      <c r="N222" s="10">
        <v>12</v>
      </c>
    </row>
    <row r="223" spans="1:14" ht="21" customHeight="1" x14ac:dyDescent="0.25">
      <c r="A223" s="3">
        <v>2</v>
      </c>
      <c r="B223" s="69" t="s">
        <v>445</v>
      </c>
      <c r="C223" s="13">
        <f>C224+C225</f>
        <v>22</v>
      </c>
      <c r="D223" s="13">
        <f t="shared" ref="D223:F223" si="42">D224+D225</f>
        <v>35</v>
      </c>
      <c r="E223" s="13">
        <f t="shared" si="42"/>
        <v>0</v>
      </c>
      <c r="F223" s="13">
        <f t="shared" si="42"/>
        <v>39</v>
      </c>
      <c r="G223" s="13">
        <f>G224+G225</f>
        <v>22</v>
      </c>
      <c r="H223" s="13">
        <f t="shared" ref="H223:N223" si="43">H224+H225</f>
        <v>25</v>
      </c>
      <c r="I223" s="13">
        <f t="shared" si="43"/>
        <v>0</v>
      </c>
      <c r="J223" s="13">
        <f t="shared" si="43"/>
        <v>24</v>
      </c>
      <c r="K223" s="13">
        <f t="shared" si="43"/>
        <v>0</v>
      </c>
      <c r="L223" s="13">
        <f t="shared" si="43"/>
        <v>0</v>
      </c>
      <c r="M223" s="13">
        <f t="shared" si="43"/>
        <v>0</v>
      </c>
      <c r="N223" s="13">
        <f t="shared" si="43"/>
        <v>24</v>
      </c>
    </row>
    <row r="224" spans="1:14" ht="21" customHeight="1" x14ac:dyDescent="0.25">
      <c r="A224" s="4" t="s">
        <v>225</v>
      </c>
      <c r="B224" s="68" t="s">
        <v>256</v>
      </c>
      <c r="C224" s="10">
        <v>11</v>
      </c>
      <c r="D224" s="10">
        <v>18</v>
      </c>
      <c r="E224" s="10"/>
      <c r="F224" s="10">
        <v>20</v>
      </c>
      <c r="G224" s="10">
        <v>11</v>
      </c>
      <c r="H224" s="10">
        <v>11</v>
      </c>
      <c r="I224" s="10"/>
      <c r="J224" s="10">
        <v>11</v>
      </c>
      <c r="K224" s="10"/>
      <c r="L224" s="10"/>
      <c r="M224" s="10"/>
      <c r="N224" s="10">
        <v>11</v>
      </c>
    </row>
    <row r="225" spans="1:14" ht="21" customHeight="1" x14ac:dyDescent="0.25">
      <c r="A225" s="4" t="s">
        <v>222</v>
      </c>
      <c r="B225" s="68" t="s">
        <v>257</v>
      </c>
      <c r="C225" s="10">
        <v>11</v>
      </c>
      <c r="D225" s="10">
        <v>17</v>
      </c>
      <c r="E225" s="10"/>
      <c r="F225" s="10">
        <v>19</v>
      </c>
      <c r="G225" s="10">
        <v>11</v>
      </c>
      <c r="H225" s="10">
        <v>14</v>
      </c>
      <c r="I225" s="10"/>
      <c r="J225" s="10">
        <v>13</v>
      </c>
      <c r="K225" s="10"/>
      <c r="L225" s="10"/>
      <c r="M225" s="10"/>
      <c r="N225" s="10">
        <v>13</v>
      </c>
    </row>
    <row r="226" spans="1:14" ht="21" customHeight="1" x14ac:dyDescent="0.25">
      <c r="A226" s="75" t="s">
        <v>7</v>
      </c>
      <c r="B226" s="76" t="s">
        <v>275</v>
      </c>
      <c r="C226" s="77">
        <f>C227+C230</f>
        <v>79</v>
      </c>
      <c r="D226" s="77">
        <f t="shared" ref="D226:N226" si="44">D227+D230</f>
        <v>82</v>
      </c>
      <c r="E226" s="77">
        <f t="shared" si="44"/>
        <v>0</v>
      </c>
      <c r="F226" s="77">
        <f t="shared" si="44"/>
        <v>100</v>
      </c>
      <c r="G226" s="77">
        <f t="shared" si="44"/>
        <v>75</v>
      </c>
      <c r="H226" s="77">
        <f t="shared" si="44"/>
        <v>61</v>
      </c>
      <c r="I226" s="77">
        <f t="shared" si="44"/>
        <v>0</v>
      </c>
      <c r="J226" s="77">
        <f t="shared" si="44"/>
        <v>77</v>
      </c>
      <c r="K226" s="77">
        <f t="shared" si="44"/>
        <v>0</v>
      </c>
      <c r="L226" s="77">
        <f t="shared" si="44"/>
        <v>0</v>
      </c>
      <c r="M226" s="77">
        <f t="shared" si="44"/>
        <v>0</v>
      </c>
      <c r="N226" s="77">
        <f t="shared" si="44"/>
        <v>77</v>
      </c>
    </row>
    <row r="227" spans="1:14" ht="21" customHeight="1" x14ac:dyDescent="0.25">
      <c r="A227" s="3">
        <v>1</v>
      </c>
      <c r="B227" s="69" t="s">
        <v>444</v>
      </c>
      <c r="C227" s="13">
        <f>C228+C229</f>
        <v>23</v>
      </c>
      <c r="D227" s="13">
        <f t="shared" ref="D227:N227" si="45">D228+D229</f>
        <v>22</v>
      </c>
      <c r="E227" s="13">
        <f t="shared" si="45"/>
        <v>0</v>
      </c>
      <c r="F227" s="13">
        <f t="shared" si="45"/>
        <v>28</v>
      </c>
      <c r="G227" s="13">
        <f t="shared" si="45"/>
        <v>22</v>
      </c>
      <c r="H227" s="13">
        <f t="shared" si="45"/>
        <v>17</v>
      </c>
      <c r="I227" s="13">
        <f t="shared" si="45"/>
        <v>0</v>
      </c>
      <c r="J227" s="13">
        <f t="shared" si="45"/>
        <v>25</v>
      </c>
      <c r="K227" s="13">
        <f t="shared" si="45"/>
        <v>0</v>
      </c>
      <c r="L227" s="13">
        <f t="shared" si="45"/>
        <v>0</v>
      </c>
      <c r="M227" s="13">
        <f t="shared" si="45"/>
        <v>0</v>
      </c>
      <c r="N227" s="13">
        <f t="shared" si="45"/>
        <v>25</v>
      </c>
    </row>
    <row r="228" spans="1:14" ht="21" customHeight="1" x14ac:dyDescent="0.25">
      <c r="A228" s="4" t="s">
        <v>213</v>
      </c>
      <c r="B228" s="68" t="s">
        <v>292</v>
      </c>
      <c r="C228" s="10">
        <v>12</v>
      </c>
      <c r="D228" s="10">
        <v>11</v>
      </c>
      <c r="E228" s="10"/>
      <c r="F228" s="10">
        <v>14</v>
      </c>
      <c r="G228" s="10">
        <v>11</v>
      </c>
      <c r="H228" s="10">
        <v>8</v>
      </c>
      <c r="I228" s="10"/>
      <c r="J228" s="10">
        <v>14</v>
      </c>
      <c r="K228" s="10"/>
      <c r="L228" s="10"/>
      <c r="M228" s="10"/>
      <c r="N228" s="10">
        <v>14</v>
      </c>
    </row>
    <row r="229" spans="1:14" ht="21" customHeight="1" x14ac:dyDescent="0.25">
      <c r="A229" s="4" t="s">
        <v>214</v>
      </c>
      <c r="B229" s="68" t="s">
        <v>276</v>
      </c>
      <c r="C229" s="10">
        <v>11</v>
      </c>
      <c r="D229" s="10">
        <v>11</v>
      </c>
      <c r="E229" s="10"/>
      <c r="F229" s="10">
        <v>14</v>
      </c>
      <c r="G229" s="10">
        <v>11</v>
      </c>
      <c r="H229" s="10">
        <v>9</v>
      </c>
      <c r="I229" s="10"/>
      <c r="J229" s="10">
        <v>11</v>
      </c>
      <c r="K229" s="10"/>
      <c r="L229" s="10"/>
      <c r="M229" s="10"/>
      <c r="N229" s="10">
        <v>11</v>
      </c>
    </row>
    <row r="230" spans="1:14" ht="21" customHeight="1" x14ac:dyDescent="0.25">
      <c r="A230" s="3">
        <v>2</v>
      </c>
      <c r="B230" s="69" t="s">
        <v>445</v>
      </c>
      <c r="C230" s="13">
        <f>SUM(C231:C235)</f>
        <v>56</v>
      </c>
      <c r="D230" s="13">
        <f t="shared" ref="D230:N230" si="46">SUM(D231:D235)</f>
        <v>60</v>
      </c>
      <c r="E230" s="13">
        <f t="shared" si="46"/>
        <v>0</v>
      </c>
      <c r="F230" s="13">
        <f t="shared" si="46"/>
        <v>72</v>
      </c>
      <c r="G230" s="13">
        <f t="shared" si="46"/>
        <v>53</v>
      </c>
      <c r="H230" s="13">
        <f t="shared" si="46"/>
        <v>44</v>
      </c>
      <c r="I230" s="13">
        <f t="shared" si="46"/>
        <v>0</v>
      </c>
      <c r="J230" s="13">
        <f t="shared" si="46"/>
        <v>52</v>
      </c>
      <c r="K230" s="13">
        <f t="shared" si="46"/>
        <v>0</v>
      </c>
      <c r="L230" s="13">
        <f t="shared" si="46"/>
        <v>0</v>
      </c>
      <c r="M230" s="13">
        <f t="shared" si="46"/>
        <v>0</v>
      </c>
      <c r="N230" s="13">
        <f t="shared" si="46"/>
        <v>52</v>
      </c>
    </row>
    <row r="231" spans="1:14" ht="21" customHeight="1" x14ac:dyDescent="0.25">
      <c r="A231" s="4" t="s">
        <v>225</v>
      </c>
      <c r="B231" s="68" t="s">
        <v>274</v>
      </c>
      <c r="C231" s="10">
        <v>11</v>
      </c>
      <c r="D231" s="10">
        <v>14</v>
      </c>
      <c r="E231" s="10"/>
      <c r="F231" s="10">
        <v>17</v>
      </c>
      <c r="G231" s="10">
        <v>9</v>
      </c>
      <c r="H231" s="10">
        <v>9</v>
      </c>
      <c r="I231" s="10"/>
      <c r="J231" s="10">
        <v>10</v>
      </c>
      <c r="K231" s="10"/>
      <c r="L231" s="10"/>
      <c r="M231" s="10"/>
      <c r="N231" s="10">
        <v>10</v>
      </c>
    </row>
    <row r="232" spans="1:14" ht="21" customHeight="1" x14ac:dyDescent="0.25">
      <c r="A232" s="4" t="s">
        <v>222</v>
      </c>
      <c r="B232" s="68" t="s">
        <v>550</v>
      </c>
      <c r="C232" s="10">
        <v>11</v>
      </c>
      <c r="D232" s="10">
        <v>11</v>
      </c>
      <c r="E232" s="10"/>
      <c r="F232" s="10">
        <v>13</v>
      </c>
      <c r="G232" s="10">
        <v>11</v>
      </c>
      <c r="H232" s="10">
        <v>7</v>
      </c>
      <c r="I232" s="10"/>
      <c r="J232" s="10">
        <v>10</v>
      </c>
      <c r="K232" s="10"/>
      <c r="L232" s="10"/>
      <c r="M232" s="10"/>
      <c r="N232" s="10">
        <v>10</v>
      </c>
    </row>
    <row r="233" spans="1:14" ht="21" customHeight="1" x14ac:dyDescent="0.25">
      <c r="A233" s="4" t="s">
        <v>447</v>
      </c>
      <c r="B233" s="68" t="s">
        <v>271</v>
      </c>
      <c r="C233" s="10">
        <v>11</v>
      </c>
      <c r="D233" s="10">
        <v>11</v>
      </c>
      <c r="E233" s="10"/>
      <c r="F233" s="10">
        <v>13</v>
      </c>
      <c r="G233" s="10">
        <v>11</v>
      </c>
      <c r="H233" s="10">
        <v>8</v>
      </c>
      <c r="I233" s="10"/>
      <c r="J233" s="10">
        <v>9</v>
      </c>
      <c r="K233" s="10"/>
      <c r="L233" s="10"/>
      <c r="M233" s="10"/>
      <c r="N233" s="10">
        <v>9</v>
      </c>
    </row>
    <row r="234" spans="1:14" ht="21" customHeight="1" x14ac:dyDescent="0.25">
      <c r="A234" s="4" t="s">
        <v>448</v>
      </c>
      <c r="B234" s="68" t="s">
        <v>270</v>
      </c>
      <c r="C234" s="10">
        <v>11</v>
      </c>
      <c r="D234" s="10">
        <v>12</v>
      </c>
      <c r="E234" s="10"/>
      <c r="F234" s="10">
        <v>13</v>
      </c>
      <c r="G234" s="10">
        <v>10</v>
      </c>
      <c r="H234" s="10">
        <v>9</v>
      </c>
      <c r="I234" s="10"/>
      <c r="J234" s="10">
        <v>12</v>
      </c>
      <c r="K234" s="10"/>
      <c r="L234" s="10"/>
      <c r="M234" s="10"/>
      <c r="N234" s="10">
        <v>12</v>
      </c>
    </row>
    <row r="235" spans="1:14" ht="21" customHeight="1" x14ac:dyDescent="0.25">
      <c r="A235" s="4" t="s">
        <v>449</v>
      </c>
      <c r="B235" s="68" t="s">
        <v>273</v>
      </c>
      <c r="C235" s="10">
        <v>12</v>
      </c>
      <c r="D235" s="10">
        <v>12</v>
      </c>
      <c r="E235" s="10"/>
      <c r="F235" s="10">
        <v>16</v>
      </c>
      <c r="G235" s="10">
        <v>12</v>
      </c>
      <c r="H235" s="10">
        <v>11</v>
      </c>
      <c r="I235" s="10"/>
      <c r="J235" s="10">
        <v>11</v>
      </c>
      <c r="K235" s="10"/>
      <c r="L235" s="10"/>
      <c r="M235" s="10"/>
      <c r="N235" s="10">
        <v>11</v>
      </c>
    </row>
    <row r="236" spans="1:14" ht="21" customHeight="1" x14ac:dyDescent="0.25">
      <c r="A236" s="75" t="s">
        <v>8</v>
      </c>
      <c r="B236" s="76" t="s">
        <v>467</v>
      </c>
      <c r="C236" s="77">
        <f>C237+C239</f>
        <v>120</v>
      </c>
      <c r="D236" s="77">
        <f t="shared" ref="D236:N236" si="47">D237+D239</f>
        <v>175</v>
      </c>
      <c r="E236" s="77">
        <f t="shared" si="47"/>
        <v>0</v>
      </c>
      <c r="F236" s="77">
        <f t="shared" si="47"/>
        <v>197</v>
      </c>
      <c r="G236" s="77">
        <f t="shared" si="47"/>
        <v>116</v>
      </c>
      <c r="H236" s="77">
        <f t="shared" si="47"/>
        <v>116</v>
      </c>
      <c r="I236" s="77">
        <f t="shared" si="47"/>
        <v>0</v>
      </c>
      <c r="J236" s="77">
        <f t="shared" si="47"/>
        <v>143</v>
      </c>
      <c r="K236" s="77">
        <f t="shared" si="47"/>
        <v>0</v>
      </c>
      <c r="L236" s="77">
        <f t="shared" si="47"/>
        <v>0</v>
      </c>
      <c r="M236" s="77">
        <f t="shared" si="47"/>
        <v>0</v>
      </c>
      <c r="N236" s="77">
        <f t="shared" si="47"/>
        <v>143</v>
      </c>
    </row>
    <row r="237" spans="1:14" ht="21" customHeight="1" x14ac:dyDescent="0.25">
      <c r="A237" s="3">
        <v>1</v>
      </c>
      <c r="B237" s="69" t="s">
        <v>444</v>
      </c>
      <c r="C237" s="13">
        <f>C238</f>
        <v>11</v>
      </c>
      <c r="D237" s="13">
        <f t="shared" ref="D237:N237" si="48">D238</f>
        <v>13</v>
      </c>
      <c r="E237" s="13">
        <f t="shared" si="48"/>
        <v>0</v>
      </c>
      <c r="F237" s="13">
        <f t="shared" si="48"/>
        <v>16</v>
      </c>
      <c r="G237" s="13">
        <f t="shared" si="48"/>
        <v>11</v>
      </c>
      <c r="H237" s="13">
        <f t="shared" si="48"/>
        <v>9</v>
      </c>
      <c r="I237" s="13">
        <f t="shared" si="48"/>
        <v>0</v>
      </c>
      <c r="J237" s="13">
        <f t="shared" si="48"/>
        <v>11</v>
      </c>
      <c r="K237" s="13">
        <f t="shared" si="48"/>
        <v>0</v>
      </c>
      <c r="L237" s="13">
        <f t="shared" si="48"/>
        <v>0</v>
      </c>
      <c r="M237" s="13">
        <f t="shared" si="48"/>
        <v>0</v>
      </c>
      <c r="N237" s="13">
        <f t="shared" si="48"/>
        <v>11</v>
      </c>
    </row>
    <row r="238" spans="1:14" ht="21" customHeight="1" x14ac:dyDescent="0.25">
      <c r="A238" s="4" t="s">
        <v>213</v>
      </c>
      <c r="B238" s="68" t="s">
        <v>278</v>
      </c>
      <c r="C238" s="10">
        <v>11</v>
      </c>
      <c r="D238" s="10">
        <v>13</v>
      </c>
      <c r="E238" s="10"/>
      <c r="F238" s="10">
        <v>16</v>
      </c>
      <c r="G238" s="10">
        <v>11</v>
      </c>
      <c r="H238" s="10">
        <v>9</v>
      </c>
      <c r="I238" s="10"/>
      <c r="J238" s="10">
        <v>11</v>
      </c>
      <c r="K238" s="10"/>
      <c r="L238" s="10"/>
      <c r="M238" s="10"/>
      <c r="N238" s="10">
        <v>11</v>
      </c>
    </row>
    <row r="239" spans="1:14" ht="21" customHeight="1" x14ac:dyDescent="0.25">
      <c r="A239" s="3">
        <v>2</v>
      </c>
      <c r="B239" s="69" t="s">
        <v>445</v>
      </c>
      <c r="C239" s="13">
        <f>SUM(C240:C249)</f>
        <v>109</v>
      </c>
      <c r="D239" s="13">
        <f t="shared" ref="D239:N239" si="49">SUM(D240:D249)</f>
        <v>162</v>
      </c>
      <c r="E239" s="13">
        <f t="shared" si="49"/>
        <v>0</v>
      </c>
      <c r="F239" s="13">
        <f t="shared" si="49"/>
        <v>181</v>
      </c>
      <c r="G239" s="13">
        <f t="shared" si="49"/>
        <v>105</v>
      </c>
      <c r="H239" s="13">
        <f t="shared" si="49"/>
        <v>107</v>
      </c>
      <c r="I239" s="13">
        <f t="shared" si="49"/>
        <v>0</v>
      </c>
      <c r="J239" s="13">
        <f t="shared" si="49"/>
        <v>132</v>
      </c>
      <c r="K239" s="13">
        <f t="shared" si="49"/>
        <v>0</v>
      </c>
      <c r="L239" s="13">
        <f t="shared" si="49"/>
        <v>0</v>
      </c>
      <c r="M239" s="13">
        <f t="shared" si="49"/>
        <v>0</v>
      </c>
      <c r="N239" s="13">
        <f t="shared" si="49"/>
        <v>132</v>
      </c>
    </row>
    <row r="240" spans="1:14" ht="21" customHeight="1" x14ac:dyDescent="0.25">
      <c r="A240" s="4" t="s">
        <v>225</v>
      </c>
      <c r="B240" s="71" t="s">
        <v>286</v>
      </c>
      <c r="C240" s="10">
        <v>11</v>
      </c>
      <c r="D240" s="10">
        <v>16</v>
      </c>
      <c r="E240" s="10"/>
      <c r="F240" s="10">
        <v>18</v>
      </c>
      <c r="G240" s="10">
        <v>10</v>
      </c>
      <c r="H240" s="10">
        <v>11</v>
      </c>
      <c r="I240" s="10"/>
      <c r="J240" s="10">
        <v>10</v>
      </c>
      <c r="K240" s="10"/>
      <c r="L240" s="10"/>
      <c r="M240" s="10"/>
      <c r="N240" s="10">
        <v>10</v>
      </c>
    </row>
    <row r="241" spans="1:14" ht="21" customHeight="1" x14ac:dyDescent="0.25">
      <c r="A241" s="4" t="s">
        <v>222</v>
      </c>
      <c r="B241" s="68" t="s">
        <v>283</v>
      </c>
      <c r="C241" s="10">
        <v>11</v>
      </c>
      <c r="D241" s="10">
        <v>19</v>
      </c>
      <c r="E241" s="10"/>
      <c r="F241" s="10">
        <v>20</v>
      </c>
      <c r="G241" s="10">
        <v>11</v>
      </c>
      <c r="H241" s="10">
        <v>10</v>
      </c>
      <c r="I241" s="10"/>
      <c r="J241" s="10">
        <v>14</v>
      </c>
      <c r="K241" s="10"/>
      <c r="L241" s="10"/>
      <c r="M241" s="10"/>
      <c r="N241" s="10">
        <v>14</v>
      </c>
    </row>
    <row r="242" spans="1:14" ht="21" customHeight="1" x14ac:dyDescent="0.25">
      <c r="A242" s="4" t="s">
        <v>447</v>
      </c>
      <c r="B242" s="68" t="s">
        <v>284</v>
      </c>
      <c r="C242" s="10">
        <v>11</v>
      </c>
      <c r="D242" s="10">
        <v>15</v>
      </c>
      <c r="E242" s="10"/>
      <c r="F242" s="10">
        <v>17</v>
      </c>
      <c r="G242" s="10">
        <v>11</v>
      </c>
      <c r="H242" s="10">
        <v>10</v>
      </c>
      <c r="I242" s="10"/>
      <c r="J242" s="10">
        <v>12</v>
      </c>
      <c r="K242" s="10"/>
      <c r="L242" s="10"/>
      <c r="M242" s="10"/>
      <c r="N242" s="10">
        <v>12</v>
      </c>
    </row>
    <row r="243" spans="1:14" ht="21" customHeight="1" x14ac:dyDescent="0.25">
      <c r="A243" s="4" t="s">
        <v>448</v>
      </c>
      <c r="B243" s="68" t="s">
        <v>285</v>
      </c>
      <c r="C243" s="10">
        <v>11</v>
      </c>
      <c r="D243" s="10">
        <v>15</v>
      </c>
      <c r="E243" s="10"/>
      <c r="F243" s="10">
        <v>17</v>
      </c>
      <c r="G243" s="10">
        <v>11</v>
      </c>
      <c r="H243" s="10">
        <v>9</v>
      </c>
      <c r="I243" s="10"/>
      <c r="J243" s="10">
        <v>11</v>
      </c>
      <c r="K243" s="10"/>
      <c r="L243" s="10"/>
      <c r="M243" s="10"/>
      <c r="N243" s="10">
        <v>11</v>
      </c>
    </row>
    <row r="244" spans="1:14" ht="21" customHeight="1" x14ac:dyDescent="0.25">
      <c r="A244" s="4" t="s">
        <v>449</v>
      </c>
      <c r="B244" s="68" t="s">
        <v>282</v>
      </c>
      <c r="C244" s="10">
        <v>10</v>
      </c>
      <c r="D244" s="10">
        <v>18</v>
      </c>
      <c r="E244" s="10"/>
      <c r="F244" s="10">
        <v>19</v>
      </c>
      <c r="G244" s="10">
        <v>10</v>
      </c>
      <c r="H244" s="10">
        <v>12</v>
      </c>
      <c r="I244" s="10"/>
      <c r="J244" s="10">
        <v>15</v>
      </c>
      <c r="K244" s="10"/>
      <c r="L244" s="10"/>
      <c r="M244" s="10"/>
      <c r="N244" s="10">
        <v>15</v>
      </c>
    </row>
    <row r="245" spans="1:14" ht="21" customHeight="1" x14ac:dyDescent="0.25">
      <c r="A245" s="4" t="s">
        <v>450</v>
      </c>
      <c r="B245" s="68" t="s">
        <v>287</v>
      </c>
      <c r="C245" s="10">
        <v>11</v>
      </c>
      <c r="D245" s="10">
        <v>10</v>
      </c>
      <c r="E245" s="10"/>
      <c r="F245" s="10">
        <v>15</v>
      </c>
      <c r="G245" s="10">
        <v>11</v>
      </c>
      <c r="H245" s="10">
        <v>9</v>
      </c>
      <c r="I245" s="10"/>
      <c r="J245" s="10">
        <v>12</v>
      </c>
      <c r="K245" s="10"/>
      <c r="L245" s="10"/>
      <c r="M245" s="10"/>
      <c r="N245" s="10">
        <v>12</v>
      </c>
    </row>
    <row r="246" spans="1:14" ht="21" customHeight="1" x14ac:dyDescent="0.25">
      <c r="A246" s="4" t="s">
        <v>451</v>
      </c>
      <c r="B246" s="68" t="s">
        <v>279</v>
      </c>
      <c r="C246" s="10">
        <v>11</v>
      </c>
      <c r="D246" s="10">
        <v>22</v>
      </c>
      <c r="E246" s="10"/>
      <c r="F246" s="10">
        <v>21</v>
      </c>
      <c r="G246" s="10">
        <v>10</v>
      </c>
      <c r="H246" s="10">
        <v>10</v>
      </c>
      <c r="I246" s="10"/>
      <c r="J246" s="10">
        <v>14</v>
      </c>
      <c r="K246" s="10"/>
      <c r="L246" s="10"/>
      <c r="M246" s="10"/>
      <c r="N246" s="10">
        <v>14</v>
      </c>
    </row>
    <row r="247" spans="1:14" ht="21" customHeight="1" x14ac:dyDescent="0.25">
      <c r="A247" s="4" t="s">
        <v>452</v>
      </c>
      <c r="B247" s="68" t="s">
        <v>280</v>
      </c>
      <c r="C247" s="10">
        <v>10</v>
      </c>
      <c r="D247" s="10">
        <v>18</v>
      </c>
      <c r="E247" s="10"/>
      <c r="F247" s="10">
        <v>19</v>
      </c>
      <c r="G247" s="10">
        <v>9</v>
      </c>
      <c r="H247" s="10">
        <v>11</v>
      </c>
      <c r="I247" s="10"/>
      <c r="J247" s="10">
        <v>13</v>
      </c>
      <c r="K247" s="10"/>
      <c r="L247" s="10"/>
      <c r="M247" s="10"/>
      <c r="N247" s="10">
        <v>13</v>
      </c>
    </row>
    <row r="248" spans="1:14" ht="21" customHeight="1" x14ac:dyDescent="0.25">
      <c r="A248" s="4" t="s">
        <v>453</v>
      </c>
      <c r="B248" s="68" t="s">
        <v>281</v>
      </c>
      <c r="C248" s="10">
        <v>12</v>
      </c>
      <c r="D248" s="10">
        <v>17</v>
      </c>
      <c r="E248" s="10"/>
      <c r="F248" s="10">
        <v>20</v>
      </c>
      <c r="G248" s="10">
        <v>12</v>
      </c>
      <c r="H248" s="10">
        <v>16</v>
      </c>
      <c r="I248" s="10"/>
      <c r="J248" s="10">
        <v>20</v>
      </c>
      <c r="K248" s="10"/>
      <c r="L248" s="10"/>
      <c r="M248" s="10"/>
      <c r="N248" s="10">
        <v>20</v>
      </c>
    </row>
    <row r="249" spans="1:14" ht="21" customHeight="1" x14ac:dyDescent="0.25">
      <c r="A249" s="4" t="s">
        <v>454</v>
      </c>
      <c r="B249" s="68" t="s">
        <v>277</v>
      </c>
      <c r="C249" s="10">
        <v>11</v>
      </c>
      <c r="D249" s="10">
        <v>12</v>
      </c>
      <c r="E249" s="10"/>
      <c r="F249" s="10">
        <v>15</v>
      </c>
      <c r="G249" s="10">
        <v>10</v>
      </c>
      <c r="H249" s="10">
        <v>9</v>
      </c>
      <c r="I249" s="10"/>
      <c r="J249" s="10">
        <v>11</v>
      </c>
      <c r="K249" s="10"/>
      <c r="L249" s="10"/>
      <c r="M249" s="10"/>
      <c r="N249" s="10">
        <v>11</v>
      </c>
    </row>
    <row r="250" spans="1:14" ht="21" customHeight="1" x14ac:dyDescent="0.25">
      <c r="A250" s="75" t="s">
        <v>81</v>
      </c>
      <c r="B250" s="76" t="s">
        <v>266</v>
      </c>
      <c r="C250" s="77">
        <f>SUM(C251:C254)</f>
        <v>44</v>
      </c>
      <c r="D250" s="77">
        <f t="shared" ref="D250:N250" si="50">SUM(D251:D254)</f>
        <v>44</v>
      </c>
      <c r="E250" s="77">
        <f t="shared" si="50"/>
        <v>0</v>
      </c>
      <c r="F250" s="77">
        <f t="shared" si="50"/>
        <v>56</v>
      </c>
      <c r="G250" s="77">
        <f t="shared" si="50"/>
        <v>42</v>
      </c>
      <c r="H250" s="77">
        <f t="shared" si="50"/>
        <v>33</v>
      </c>
      <c r="I250" s="77">
        <f t="shared" si="50"/>
        <v>0</v>
      </c>
      <c r="J250" s="77">
        <f t="shared" si="50"/>
        <v>41</v>
      </c>
      <c r="K250" s="77">
        <f t="shared" si="50"/>
        <v>0</v>
      </c>
      <c r="L250" s="77">
        <f t="shared" si="50"/>
        <v>0</v>
      </c>
      <c r="M250" s="77">
        <f t="shared" si="50"/>
        <v>0</v>
      </c>
      <c r="N250" s="77">
        <f t="shared" si="50"/>
        <v>41</v>
      </c>
    </row>
    <row r="251" spans="1:14" ht="21" customHeight="1" x14ac:dyDescent="0.25">
      <c r="A251" s="4" t="s">
        <v>213</v>
      </c>
      <c r="B251" s="68" t="s">
        <v>267</v>
      </c>
      <c r="C251" s="10">
        <v>11</v>
      </c>
      <c r="D251" s="10">
        <v>11</v>
      </c>
      <c r="E251" s="10"/>
      <c r="F251" s="10">
        <v>14</v>
      </c>
      <c r="G251" s="10">
        <v>11</v>
      </c>
      <c r="H251" s="10">
        <v>7</v>
      </c>
      <c r="I251" s="10"/>
      <c r="J251" s="10">
        <v>13</v>
      </c>
      <c r="K251" s="10"/>
      <c r="L251" s="10"/>
      <c r="M251" s="10"/>
      <c r="N251" s="10">
        <v>13</v>
      </c>
    </row>
    <row r="252" spans="1:14" ht="21" customHeight="1" x14ac:dyDescent="0.25">
      <c r="A252" s="4" t="s">
        <v>214</v>
      </c>
      <c r="B252" s="68" t="s">
        <v>268</v>
      </c>
      <c r="C252" s="10">
        <v>11</v>
      </c>
      <c r="D252" s="10">
        <v>11</v>
      </c>
      <c r="E252" s="10"/>
      <c r="F252" s="10">
        <v>14</v>
      </c>
      <c r="G252" s="10">
        <v>10</v>
      </c>
      <c r="H252" s="10">
        <v>11</v>
      </c>
      <c r="I252" s="10"/>
      <c r="J252" s="10">
        <v>10</v>
      </c>
      <c r="K252" s="10"/>
      <c r="L252" s="10"/>
      <c r="M252" s="10"/>
      <c r="N252" s="10">
        <v>10</v>
      </c>
    </row>
    <row r="253" spans="1:14" ht="21" customHeight="1" x14ac:dyDescent="0.25">
      <c r="A253" s="4" t="s">
        <v>215</v>
      </c>
      <c r="B253" s="68" t="s">
        <v>264</v>
      </c>
      <c r="C253" s="10">
        <v>11</v>
      </c>
      <c r="D253" s="10">
        <v>11</v>
      </c>
      <c r="E253" s="10"/>
      <c r="F253" s="10">
        <v>14</v>
      </c>
      <c r="G253" s="10">
        <v>11</v>
      </c>
      <c r="H253" s="10">
        <v>6</v>
      </c>
      <c r="I253" s="10"/>
      <c r="J253" s="10">
        <v>9</v>
      </c>
      <c r="K253" s="10"/>
      <c r="L253" s="10"/>
      <c r="M253" s="10"/>
      <c r="N253" s="10">
        <v>9</v>
      </c>
    </row>
    <row r="254" spans="1:14" ht="21" customHeight="1" x14ac:dyDescent="0.25">
      <c r="A254" s="4" t="s">
        <v>216</v>
      </c>
      <c r="B254" s="68" t="s">
        <v>265</v>
      </c>
      <c r="C254" s="10">
        <v>11</v>
      </c>
      <c r="D254" s="10">
        <v>11</v>
      </c>
      <c r="E254" s="10"/>
      <c r="F254" s="10">
        <v>14</v>
      </c>
      <c r="G254" s="10">
        <v>10</v>
      </c>
      <c r="H254" s="10">
        <v>9</v>
      </c>
      <c r="I254" s="10"/>
      <c r="J254" s="10">
        <v>9</v>
      </c>
      <c r="K254" s="10"/>
      <c r="L254" s="10"/>
      <c r="M254" s="10"/>
      <c r="N254" s="10">
        <v>9</v>
      </c>
    </row>
    <row r="255" spans="1:14" ht="21" customHeight="1" x14ac:dyDescent="0.25">
      <c r="A255" s="75" t="s">
        <v>105</v>
      </c>
      <c r="B255" s="76" t="s">
        <v>291</v>
      </c>
      <c r="C255" s="77">
        <f>SUM(C256:C260)</f>
        <v>55</v>
      </c>
      <c r="D255" s="77">
        <f t="shared" ref="D255:N255" si="51">SUM(D256:D260)</f>
        <v>61</v>
      </c>
      <c r="E255" s="77">
        <f t="shared" si="51"/>
        <v>0</v>
      </c>
      <c r="F255" s="77">
        <f t="shared" si="51"/>
        <v>76</v>
      </c>
      <c r="G255" s="77">
        <f t="shared" si="51"/>
        <v>54</v>
      </c>
      <c r="H255" s="77">
        <f t="shared" si="51"/>
        <v>54</v>
      </c>
      <c r="I255" s="77">
        <f t="shared" si="51"/>
        <v>0</v>
      </c>
      <c r="J255" s="77">
        <f t="shared" si="51"/>
        <v>55</v>
      </c>
      <c r="K255" s="77">
        <f t="shared" si="51"/>
        <v>0</v>
      </c>
      <c r="L255" s="77">
        <f t="shared" si="51"/>
        <v>0</v>
      </c>
      <c r="M255" s="77">
        <f t="shared" si="51"/>
        <v>0</v>
      </c>
      <c r="N255" s="77">
        <f t="shared" si="51"/>
        <v>55</v>
      </c>
    </row>
    <row r="256" spans="1:14" ht="21" customHeight="1" x14ac:dyDescent="0.25">
      <c r="A256" s="4" t="s">
        <v>213</v>
      </c>
      <c r="B256" s="68" t="s">
        <v>290</v>
      </c>
      <c r="C256" s="10">
        <v>11</v>
      </c>
      <c r="D256" s="10">
        <v>14</v>
      </c>
      <c r="E256" s="10"/>
      <c r="F256" s="10">
        <v>17</v>
      </c>
      <c r="G256" s="10">
        <v>11</v>
      </c>
      <c r="H256" s="10">
        <v>11</v>
      </c>
      <c r="I256" s="10"/>
      <c r="J256" s="10">
        <v>10</v>
      </c>
      <c r="K256" s="10"/>
      <c r="L256" s="10"/>
      <c r="M256" s="10"/>
      <c r="N256" s="10">
        <v>10</v>
      </c>
    </row>
    <row r="257" spans="1:14" ht="21" customHeight="1" x14ac:dyDescent="0.25">
      <c r="A257" s="4" t="s">
        <v>214</v>
      </c>
      <c r="B257" s="68" t="s">
        <v>289</v>
      </c>
      <c r="C257" s="10">
        <v>11</v>
      </c>
      <c r="D257" s="10">
        <v>13</v>
      </c>
      <c r="E257" s="10"/>
      <c r="F257" s="10">
        <v>16</v>
      </c>
      <c r="G257" s="10">
        <v>10</v>
      </c>
      <c r="H257" s="10">
        <v>11</v>
      </c>
      <c r="I257" s="10"/>
      <c r="J257" s="10">
        <v>12</v>
      </c>
      <c r="K257" s="10"/>
      <c r="L257" s="10"/>
      <c r="M257" s="10"/>
      <c r="N257" s="10">
        <v>12</v>
      </c>
    </row>
    <row r="258" spans="1:14" ht="21" customHeight="1" x14ac:dyDescent="0.25">
      <c r="A258" s="4" t="s">
        <v>215</v>
      </c>
      <c r="B258" s="68" t="s">
        <v>288</v>
      </c>
      <c r="C258" s="10">
        <v>11</v>
      </c>
      <c r="D258" s="10">
        <v>11</v>
      </c>
      <c r="E258" s="10"/>
      <c r="F258" s="10">
        <v>14</v>
      </c>
      <c r="G258" s="10">
        <v>11</v>
      </c>
      <c r="H258" s="10">
        <v>11</v>
      </c>
      <c r="I258" s="10"/>
      <c r="J258" s="10">
        <v>12</v>
      </c>
      <c r="K258" s="10"/>
      <c r="L258" s="10"/>
      <c r="M258" s="10"/>
      <c r="N258" s="10">
        <v>12</v>
      </c>
    </row>
    <row r="259" spans="1:14" ht="21" customHeight="1" x14ac:dyDescent="0.25">
      <c r="A259" s="4" t="s">
        <v>216</v>
      </c>
      <c r="B259" s="68" t="s">
        <v>293</v>
      </c>
      <c r="C259" s="10">
        <v>11</v>
      </c>
      <c r="D259" s="10">
        <v>11</v>
      </c>
      <c r="E259" s="10"/>
      <c r="F259" s="10">
        <v>14</v>
      </c>
      <c r="G259" s="10">
        <v>11</v>
      </c>
      <c r="H259" s="10">
        <v>9</v>
      </c>
      <c r="I259" s="10"/>
      <c r="J259" s="10">
        <v>12</v>
      </c>
      <c r="K259" s="10"/>
      <c r="L259" s="10"/>
      <c r="M259" s="10"/>
      <c r="N259" s="10">
        <v>12</v>
      </c>
    </row>
    <row r="260" spans="1:14" ht="21" customHeight="1" x14ac:dyDescent="0.25">
      <c r="A260" s="4" t="s">
        <v>217</v>
      </c>
      <c r="B260" s="68" t="s">
        <v>294</v>
      </c>
      <c r="C260" s="10">
        <v>11</v>
      </c>
      <c r="D260" s="10">
        <v>12</v>
      </c>
      <c r="E260" s="10"/>
      <c r="F260" s="10">
        <v>15</v>
      </c>
      <c r="G260" s="10">
        <v>11</v>
      </c>
      <c r="H260" s="10">
        <v>12</v>
      </c>
      <c r="I260" s="10"/>
      <c r="J260" s="10">
        <v>9</v>
      </c>
      <c r="K260" s="10"/>
      <c r="L260" s="10"/>
      <c r="M260" s="10"/>
      <c r="N260" s="10">
        <v>9</v>
      </c>
    </row>
    <row r="261" spans="1:14" ht="21" customHeight="1" x14ac:dyDescent="0.25">
      <c r="A261" s="75" t="s">
        <v>138</v>
      </c>
      <c r="B261" s="76" t="s">
        <v>297</v>
      </c>
      <c r="C261" s="77">
        <f>C262+C270</f>
        <v>88</v>
      </c>
      <c r="D261" s="77">
        <f t="shared" ref="D261:N261" si="52">D262+D270</f>
        <v>105</v>
      </c>
      <c r="E261" s="77">
        <f t="shared" si="52"/>
        <v>0</v>
      </c>
      <c r="F261" s="77">
        <f t="shared" si="52"/>
        <v>129</v>
      </c>
      <c r="G261" s="77">
        <f t="shared" si="52"/>
        <v>86</v>
      </c>
      <c r="H261" s="77">
        <f t="shared" si="52"/>
        <v>89</v>
      </c>
      <c r="I261" s="77">
        <f t="shared" si="52"/>
        <v>0</v>
      </c>
      <c r="J261" s="77">
        <f t="shared" si="52"/>
        <v>83</v>
      </c>
      <c r="K261" s="77">
        <f t="shared" si="52"/>
        <v>0</v>
      </c>
      <c r="L261" s="77">
        <f t="shared" si="52"/>
        <v>0</v>
      </c>
      <c r="M261" s="77">
        <f t="shared" si="52"/>
        <v>0</v>
      </c>
      <c r="N261" s="77">
        <f t="shared" si="52"/>
        <v>83</v>
      </c>
    </row>
    <row r="262" spans="1:14" ht="21" customHeight="1" x14ac:dyDescent="0.25">
      <c r="A262" s="3">
        <v>1</v>
      </c>
      <c r="B262" s="69" t="s">
        <v>444</v>
      </c>
      <c r="C262" s="13">
        <f>SUM(C263:C269)</f>
        <v>77</v>
      </c>
      <c r="D262" s="13">
        <f t="shared" ref="D262:N262" si="53">SUM(D263:D269)</f>
        <v>89</v>
      </c>
      <c r="E262" s="13">
        <f t="shared" si="53"/>
        <v>0</v>
      </c>
      <c r="F262" s="13">
        <f t="shared" si="53"/>
        <v>112</v>
      </c>
      <c r="G262" s="13">
        <f t="shared" si="53"/>
        <v>75</v>
      </c>
      <c r="H262" s="13">
        <f t="shared" si="53"/>
        <v>77</v>
      </c>
      <c r="I262" s="13">
        <f t="shared" si="53"/>
        <v>0</v>
      </c>
      <c r="J262" s="13">
        <f t="shared" si="53"/>
        <v>73</v>
      </c>
      <c r="K262" s="13">
        <f t="shared" si="53"/>
        <v>0</v>
      </c>
      <c r="L262" s="13">
        <f t="shared" si="53"/>
        <v>0</v>
      </c>
      <c r="M262" s="13">
        <f t="shared" si="53"/>
        <v>0</v>
      </c>
      <c r="N262" s="13">
        <f t="shared" si="53"/>
        <v>73</v>
      </c>
    </row>
    <row r="263" spans="1:14" ht="21" customHeight="1" x14ac:dyDescent="0.25">
      <c r="A263" s="4" t="s">
        <v>213</v>
      </c>
      <c r="B263" s="68" t="s">
        <v>299</v>
      </c>
      <c r="C263" s="10">
        <v>11</v>
      </c>
      <c r="D263" s="10">
        <v>13</v>
      </c>
      <c r="E263" s="10"/>
      <c r="F263" s="10">
        <v>16</v>
      </c>
      <c r="G263" s="10">
        <v>11</v>
      </c>
      <c r="H263" s="10">
        <v>12</v>
      </c>
      <c r="I263" s="10"/>
      <c r="J263" s="10">
        <v>12</v>
      </c>
      <c r="K263" s="10"/>
      <c r="L263" s="10"/>
      <c r="M263" s="10"/>
      <c r="N263" s="10">
        <v>12</v>
      </c>
    </row>
    <row r="264" spans="1:14" ht="21" customHeight="1" x14ac:dyDescent="0.25">
      <c r="A264" s="4" t="s">
        <v>214</v>
      </c>
      <c r="B264" s="68" t="s">
        <v>296</v>
      </c>
      <c r="C264" s="10">
        <v>11</v>
      </c>
      <c r="D264" s="10">
        <v>13</v>
      </c>
      <c r="E264" s="10"/>
      <c r="F264" s="10">
        <v>16</v>
      </c>
      <c r="G264" s="10">
        <v>11</v>
      </c>
      <c r="H264" s="10">
        <v>13</v>
      </c>
      <c r="I264" s="10"/>
      <c r="J264" s="10">
        <v>10</v>
      </c>
      <c r="K264" s="10"/>
      <c r="L264" s="10"/>
      <c r="M264" s="10"/>
      <c r="N264" s="10">
        <v>10</v>
      </c>
    </row>
    <row r="265" spans="1:14" ht="21" customHeight="1" x14ac:dyDescent="0.25">
      <c r="A265" s="4" t="s">
        <v>215</v>
      </c>
      <c r="B265" s="68" t="s">
        <v>295</v>
      </c>
      <c r="C265" s="10">
        <v>11</v>
      </c>
      <c r="D265" s="10">
        <v>13</v>
      </c>
      <c r="E265" s="10"/>
      <c r="F265" s="10">
        <v>16</v>
      </c>
      <c r="G265" s="10">
        <v>11</v>
      </c>
      <c r="H265" s="10">
        <v>11</v>
      </c>
      <c r="I265" s="10"/>
      <c r="J265" s="10">
        <v>11</v>
      </c>
      <c r="K265" s="10"/>
      <c r="L265" s="10"/>
      <c r="M265" s="10"/>
      <c r="N265" s="10">
        <v>11</v>
      </c>
    </row>
    <row r="266" spans="1:14" ht="21" customHeight="1" x14ac:dyDescent="0.25">
      <c r="A266" s="4" t="s">
        <v>216</v>
      </c>
      <c r="B266" s="68" t="s">
        <v>300</v>
      </c>
      <c r="C266" s="10">
        <v>11</v>
      </c>
      <c r="D266" s="10">
        <v>14</v>
      </c>
      <c r="E266" s="10"/>
      <c r="F266" s="10">
        <v>16</v>
      </c>
      <c r="G266" s="10">
        <v>11</v>
      </c>
      <c r="H266" s="10">
        <v>11</v>
      </c>
      <c r="I266" s="10"/>
      <c r="J266" s="10">
        <v>11</v>
      </c>
      <c r="K266" s="10"/>
      <c r="L266" s="10"/>
      <c r="M266" s="10"/>
      <c r="N266" s="10">
        <v>11</v>
      </c>
    </row>
    <row r="267" spans="1:14" ht="21" customHeight="1" x14ac:dyDescent="0.25">
      <c r="A267" s="4" t="s">
        <v>217</v>
      </c>
      <c r="B267" s="68" t="s">
        <v>301</v>
      </c>
      <c r="C267" s="10">
        <v>11</v>
      </c>
      <c r="D267" s="10">
        <v>12</v>
      </c>
      <c r="E267" s="10"/>
      <c r="F267" s="10">
        <v>16</v>
      </c>
      <c r="G267" s="10">
        <v>11</v>
      </c>
      <c r="H267" s="10">
        <v>10</v>
      </c>
      <c r="I267" s="10"/>
      <c r="J267" s="10">
        <v>9</v>
      </c>
      <c r="K267" s="10"/>
      <c r="L267" s="10"/>
      <c r="M267" s="10"/>
      <c r="N267" s="10">
        <v>9</v>
      </c>
    </row>
    <row r="268" spans="1:14" ht="21" customHeight="1" x14ac:dyDescent="0.25">
      <c r="A268" s="4" t="s">
        <v>218</v>
      </c>
      <c r="B268" s="68" t="s">
        <v>303</v>
      </c>
      <c r="C268" s="10">
        <v>11</v>
      </c>
      <c r="D268" s="10">
        <v>12</v>
      </c>
      <c r="E268" s="10"/>
      <c r="F268" s="10">
        <v>16</v>
      </c>
      <c r="G268" s="10">
        <v>10</v>
      </c>
      <c r="H268" s="10">
        <v>10</v>
      </c>
      <c r="I268" s="10"/>
      <c r="J268" s="10">
        <v>11</v>
      </c>
      <c r="K268" s="10"/>
      <c r="L268" s="10"/>
      <c r="M268" s="10"/>
      <c r="N268" s="10">
        <v>11</v>
      </c>
    </row>
    <row r="269" spans="1:14" ht="21" customHeight="1" x14ac:dyDescent="0.25">
      <c r="A269" s="4" t="s">
        <v>219</v>
      </c>
      <c r="B269" s="68" t="s">
        <v>302</v>
      </c>
      <c r="C269" s="10">
        <v>11</v>
      </c>
      <c r="D269" s="10">
        <v>12</v>
      </c>
      <c r="E269" s="10"/>
      <c r="F269" s="10">
        <v>16</v>
      </c>
      <c r="G269" s="10">
        <v>10</v>
      </c>
      <c r="H269" s="10">
        <v>10</v>
      </c>
      <c r="I269" s="10"/>
      <c r="J269" s="10">
        <v>9</v>
      </c>
      <c r="K269" s="10"/>
      <c r="L269" s="10"/>
      <c r="M269" s="10"/>
      <c r="N269" s="10">
        <v>9</v>
      </c>
    </row>
    <row r="270" spans="1:14" ht="21" customHeight="1" x14ac:dyDescent="0.25">
      <c r="A270" s="3">
        <v>2</v>
      </c>
      <c r="B270" s="69" t="s">
        <v>455</v>
      </c>
      <c r="C270" s="13">
        <f>C271</f>
        <v>11</v>
      </c>
      <c r="D270" s="13">
        <f t="shared" ref="D270:N270" si="54">D271</f>
        <v>16</v>
      </c>
      <c r="E270" s="13">
        <f t="shared" si="54"/>
        <v>0</v>
      </c>
      <c r="F270" s="13">
        <f t="shared" si="54"/>
        <v>17</v>
      </c>
      <c r="G270" s="13">
        <f t="shared" si="54"/>
        <v>11</v>
      </c>
      <c r="H270" s="13">
        <f t="shared" si="54"/>
        <v>12</v>
      </c>
      <c r="I270" s="13">
        <f t="shared" si="54"/>
        <v>0</v>
      </c>
      <c r="J270" s="13">
        <f t="shared" si="54"/>
        <v>10</v>
      </c>
      <c r="K270" s="13">
        <f t="shared" si="54"/>
        <v>0</v>
      </c>
      <c r="L270" s="13">
        <f t="shared" si="54"/>
        <v>0</v>
      </c>
      <c r="M270" s="13">
        <f t="shared" si="54"/>
        <v>0</v>
      </c>
      <c r="N270" s="13">
        <f t="shared" si="54"/>
        <v>10</v>
      </c>
    </row>
    <row r="271" spans="1:14" ht="21" customHeight="1" x14ac:dyDescent="0.25">
      <c r="A271" s="4" t="s">
        <v>225</v>
      </c>
      <c r="B271" s="68" t="s">
        <v>487</v>
      </c>
      <c r="C271" s="10">
        <v>11</v>
      </c>
      <c r="D271" s="10">
        <v>16</v>
      </c>
      <c r="E271" s="10"/>
      <c r="F271" s="10">
        <v>17</v>
      </c>
      <c r="G271" s="10">
        <v>11</v>
      </c>
      <c r="H271" s="10">
        <v>12</v>
      </c>
      <c r="I271" s="10"/>
      <c r="J271" s="10">
        <v>10</v>
      </c>
      <c r="K271" s="10"/>
      <c r="L271" s="10"/>
      <c r="M271" s="10"/>
      <c r="N271" s="10">
        <v>10</v>
      </c>
    </row>
    <row r="272" spans="1:14" ht="21" customHeight="1" x14ac:dyDescent="0.25">
      <c r="A272" s="75" t="s">
        <v>121</v>
      </c>
      <c r="B272" s="76" t="s">
        <v>313</v>
      </c>
      <c r="C272" s="77">
        <f>C273+C286</f>
        <v>154</v>
      </c>
      <c r="D272" s="77">
        <f t="shared" ref="D272:N272" si="55">D273+D286</f>
        <v>189</v>
      </c>
      <c r="E272" s="77">
        <f t="shared" si="55"/>
        <v>0</v>
      </c>
      <c r="F272" s="77">
        <f t="shared" si="55"/>
        <v>231</v>
      </c>
      <c r="G272" s="77">
        <f t="shared" si="55"/>
        <v>149</v>
      </c>
      <c r="H272" s="77">
        <f t="shared" si="55"/>
        <v>148</v>
      </c>
      <c r="I272" s="77">
        <f t="shared" si="55"/>
        <v>0</v>
      </c>
      <c r="J272" s="77">
        <f t="shared" si="55"/>
        <v>162</v>
      </c>
      <c r="K272" s="77">
        <f t="shared" si="55"/>
        <v>0</v>
      </c>
      <c r="L272" s="77">
        <f t="shared" si="55"/>
        <v>0</v>
      </c>
      <c r="M272" s="77">
        <f t="shared" si="55"/>
        <v>0</v>
      </c>
      <c r="N272" s="77">
        <f t="shared" si="55"/>
        <v>162</v>
      </c>
    </row>
    <row r="273" spans="1:14" ht="21" customHeight="1" x14ac:dyDescent="0.25">
      <c r="A273" s="3">
        <v>1</v>
      </c>
      <c r="B273" s="69" t="s">
        <v>444</v>
      </c>
      <c r="C273" s="13">
        <f>SUM(C274:C285)</f>
        <v>132</v>
      </c>
      <c r="D273" s="13">
        <f t="shared" ref="D273:N273" si="56">SUM(D274:D285)</f>
        <v>159</v>
      </c>
      <c r="E273" s="13">
        <f t="shared" si="56"/>
        <v>0</v>
      </c>
      <c r="F273" s="13">
        <f t="shared" si="56"/>
        <v>197</v>
      </c>
      <c r="G273" s="13">
        <f t="shared" si="56"/>
        <v>129</v>
      </c>
      <c r="H273" s="13">
        <f t="shared" si="56"/>
        <v>125</v>
      </c>
      <c r="I273" s="13">
        <f t="shared" si="56"/>
        <v>0</v>
      </c>
      <c r="J273" s="13">
        <f t="shared" si="56"/>
        <v>142</v>
      </c>
      <c r="K273" s="13">
        <f t="shared" si="56"/>
        <v>0</v>
      </c>
      <c r="L273" s="13">
        <f t="shared" si="56"/>
        <v>0</v>
      </c>
      <c r="M273" s="13">
        <f t="shared" si="56"/>
        <v>0</v>
      </c>
      <c r="N273" s="13">
        <f t="shared" si="56"/>
        <v>142</v>
      </c>
    </row>
    <row r="274" spans="1:14" ht="21" customHeight="1" x14ac:dyDescent="0.25">
      <c r="A274" s="4" t="s">
        <v>213</v>
      </c>
      <c r="B274" s="68" t="s">
        <v>318</v>
      </c>
      <c r="C274" s="10">
        <v>11</v>
      </c>
      <c r="D274" s="10">
        <v>14</v>
      </c>
      <c r="E274" s="10"/>
      <c r="F274" s="10">
        <v>17</v>
      </c>
      <c r="G274" s="10">
        <v>11</v>
      </c>
      <c r="H274" s="10">
        <v>12</v>
      </c>
      <c r="I274" s="10"/>
      <c r="J274" s="10">
        <v>11</v>
      </c>
      <c r="K274" s="10"/>
      <c r="L274" s="10"/>
      <c r="M274" s="10"/>
      <c r="N274" s="10">
        <v>11</v>
      </c>
    </row>
    <row r="275" spans="1:14" ht="21" customHeight="1" x14ac:dyDescent="0.25">
      <c r="A275" s="4" t="s">
        <v>214</v>
      </c>
      <c r="B275" s="68" t="s">
        <v>311</v>
      </c>
      <c r="C275" s="10">
        <v>11</v>
      </c>
      <c r="D275" s="10">
        <v>12</v>
      </c>
      <c r="E275" s="10"/>
      <c r="F275" s="10">
        <v>15</v>
      </c>
      <c r="G275" s="10">
        <v>11</v>
      </c>
      <c r="H275" s="10">
        <v>11</v>
      </c>
      <c r="I275" s="10"/>
      <c r="J275" s="10">
        <v>12</v>
      </c>
      <c r="K275" s="10"/>
      <c r="L275" s="10"/>
      <c r="M275" s="10"/>
      <c r="N275" s="10">
        <v>12</v>
      </c>
    </row>
    <row r="276" spans="1:14" ht="21" customHeight="1" x14ac:dyDescent="0.25">
      <c r="A276" s="4" t="s">
        <v>215</v>
      </c>
      <c r="B276" s="68" t="s">
        <v>312</v>
      </c>
      <c r="C276" s="10">
        <v>11</v>
      </c>
      <c r="D276" s="10">
        <v>12</v>
      </c>
      <c r="E276" s="10"/>
      <c r="F276" s="10">
        <v>15</v>
      </c>
      <c r="G276" s="10">
        <v>11</v>
      </c>
      <c r="H276" s="10">
        <v>11</v>
      </c>
      <c r="I276" s="10"/>
      <c r="J276" s="10">
        <v>12</v>
      </c>
      <c r="K276" s="10"/>
      <c r="L276" s="10"/>
      <c r="M276" s="10"/>
      <c r="N276" s="10">
        <v>12</v>
      </c>
    </row>
    <row r="277" spans="1:14" ht="21" customHeight="1" x14ac:dyDescent="0.25">
      <c r="A277" s="4" t="s">
        <v>216</v>
      </c>
      <c r="B277" s="68" t="s">
        <v>307</v>
      </c>
      <c r="C277" s="10">
        <v>11</v>
      </c>
      <c r="D277" s="10">
        <v>14</v>
      </c>
      <c r="E277" s="10"/>
      <c r="F277" s="10">
        <v>17</v>
      </c>
      <c r="G277" s="10">
        <v>11</v>
      </c>
      <c r="H277" s="10">
        <v>10</v>
      </c>
      <c r="I277" s="10"/>
      <c r="J277" s="10">
        <v>14</v>
      </c>
      <c r="K277" s="10"/>
      <c r="L277" s="10"/>
      <c r="M277" s="10"/>
      <c r="N277" s="10">
        <v>14</v>
      </c>
    </row>
    <row r="278" spans="1:14" ht="21" customHeight="1" x14ac:dyDescent="0.25">
      <c r="A278" s="4" t="s">
        <v>217</v>
      </c>
      <c r="B278" s="68" t="s">
        <v>310</v>
      </c>
      <c r="C278" s="10">
        <v>11</v>
      </c>
      <c r="D278" s="10">
        <v>12</v>
      </c>
      <c r="E278" s="10"/>
      <c r="F278" s="10">
        <v>16</v>
      </c>
      <c r="G278" s="10">
        <v>11</v>
      </c>
      <c r="H278" s="10">
        <v>11</v>
      </c>
      <c r="I278" s="10"/>
      <c r="J278" s="10">
        <v>10</v>
      </c>
      <c r="K278" s="10"/>
      <c r="L278" s="10"/>
      <c r="M278" s="10"/>
      <c r="N278" s="10">
        <v>10</v>
      </c>
    </row>
    <row r="279" spans="1:14" ht="21" customHeight="1" x14ac:dyDescent="0.25">
      <c r="A279" s="4" t="s">
        <v>218</v>
      </c>
      <c r="B279" s="68" t="s">
        <v>304</v>
      </c>
      <c r="C279" s="10">
        <v>11</v>
      </c>
      <c r="D279" s="10">
        <v>15</v>
      </c>
      <c r="E279" s="10"/>
      <c r="F279" s="10">
        <v>19</v>
      </c>
      <c r="G279" s="10">
        <v>11</v>
      </c>
      <c r="H279" s="10">
        <v>11</v>
      </c>
      <c r="I279" s="10"/>
      <c r="J279" s="10">
        <v>15</v>
      </c>
      <c r="K279" s="10"/>
      <c r="L279" s="10"/>
      <c r="M279" s="10"/>
      <c r="N279" s="10">
        <v>15</v>
      </c>
    </row>
    <row r="280" spans="1:14" ht="21" customHeight="1" x14ac:dyDescent="0.25">
      <c r="A280" s="4" t="s">
        <v>219</v>
      </c>
      <c r="B280" s="68" t="s">
        <v>305</v>
      </c>
      <c r="C280" s="10">
        <v>11</v>
      </c>
      <c r="D280" s="10">
        <v>15</v>
      </c>
      <c r="E280" s="10"/>
      <c r="F280" s="10">
        <v>19</v>
      </c>
      <c r="G280" s="10">
        <v>11</v>
      </c>
      <c r="H280" s="10">
        <v>12</v>
      </c>
      <c r="I280" s="10"/>
      <c r="J280" s="10">
        <v>12</v>
      </c>
      <c r="K280" s="10"/>
      <c r="L280" s="10"/>
      <c r="M280" s="10"/>
      <c r="N280" s="10">
        <v>12</v>
      </c>
    </row>
    <row r="281" spans="1:14" ht="21" customHeight="1" x14ac:dyDescent="0.25">
      <c r="A281" s="4" t="s">
        <v>220</v>
      </c>
      <c r="B281" s="68" t="s">
        <v>319</v>
      </c>
      <c r="C281" s="10">
        <v>11</v>
      </c>
      <c r="D281" s="10">
        <v>12</v>
      </c>
      <c r="E281" s="10"/>
      <c r="F281" s="10">
        <v>15</v>
      </c>
      <c r="G281" s="10">
        <v>10</v>
      </c>
      <c r="H281" s="10">
        <v>9</v>
      </c>
      <c r="I281" s="10"/>
      <c r="J281" s="10">
        <v>9</v>
      </c>
      <c r="K281" s="10"/>
      <c r="L281" s="10"/>
      <c r="M281" s="10"/>
      <c r="N281" s="10">
        <v>9</v>
      </c>
    </row>
    <row r="282" spans="1:14" ht="21" customHeight="1" x14ac:dyDescent="0.25">
      <c r="A282" s="4" t="s">
        <v>221</v>
      </c>
      <c r="B282" s="68" t="s">
        <v>314</v>
      </c>
      <c r="C282" s="10">
        <v>11</v>
      </c>
      <c r="D282" s="10">
        <v>12</v>
      </c>
      <c r="E282" s="10"/>
      <c r="F282" s="10">
        <v>15</v>
      </c>
      <c r="G282" s="10">
        <v>10</v>
      </c>
      <c r="H282" s="10">
        <v>10</v>
      </c>
      <c r="I282" s="10"/>
      <c r="J282" s="10">
        <v>11</v>
      </c>
      <c r="K282" s="10"/>
      <c r="L282" s="10"/>
      <c r="M282" s="10"/>
      <c r="N282" s="10">
        <v>11</v>
      </c>
    </row>
    <row r="283" spans="1:14" ht="21" customHeight="1" x14ac:dyDescent="0.25">
      <c r="A283" s="4" t="s">
        <v>456</v>
      </c>
      <c r="B283" s="68" t="s">
        <v>306</v>
      </c>
      <c r="C283" s="10">
        <v>11</v>
      </c>
      <c r="D283" s="10">
        <v>15</v>
      </c>
      <c r="E283" s="10"/>
      <c r="F283" s="10">
        <v>18</v>
      </c>
      <c r="G283" s="10">
        <v>10</v>
      </c>
      <c r="H283" s="10">
        <v>9</v>
      </c>
      <c r="I283" s="10"/>
      <c r="J283" s="10">
        <v>12</v>
      </c>
      <c r="K283" s="10"/>
      <c r="L283" s="10"/>
      <c r="M283" s="10"/>
      <c r="N283" s="10">
        <v>12</v>
      </c>
    </row>
    <row r="284" spans="1:14" ht="21" customHeight="1" x14ac:dyDescent="0.25">
      <c r="A284" s="4" t="s">
        <v>457</v>
      </c>
      <c r="B284" s="68" t="s">
        <v>317</v>
      </c>
      <c r="C284" s="10">
        <v>11</v>
      </c>
      <c r="D284" s="10">
        <v>11</v>
      </c>
      <c r="E284" s="10"/>
      <c r="F284" s="10">
        <v>13</v>
      </c>
      <c r="G284" s="10">
        <v>11</v>
      </c>
      <c r="H284" s="10">
        <v>10</v>
      </c>
      <c r="I284" s="10"/>
      <c r="J284" s="10">
        <v>10</v>
      </c>
      <c r="K284" s="10"/>
      <c r="L284" s="10"/>
      <c r="M284" s="10"/>
      <c r="N284" s="10">
        <v>10</v>
      </c>
    </row>
    <row r="285" spans="1:14" ht="21" customHeight="1" x14ac:dyDescent="0.25">
      <c r="A285" s="4" t="s">
        <v>458</v>
      </c>
      <c r="B285" s="68" t="s">
        <v>316</v>
      </c>
      <c r="C285" s="10">
        <v>11</v>
      </c>
      <c r="D285" s="10">
        <v>15</v>
      </c>
      <c r="E285" s="10"/>
      <c r="F285" s="10">
        <v>18</v>
      </c>
      <c r="G285" s="10">
        <v>11</v>
      </c>
      <c r="H285" s="10">
        <v>9</v>
      </c>
      <c r="I285" s="10"/>
      <c r="J285" s="10">
        <v>14</v>
      </c>
      <c r="K285" s="10"/>
      <c r="L285" s="10"/>
      <c r="M285" s="10"/>
      <c r="N285" s="10">
        <v>14</v>
      </c>
    </row>
    <row r="286" spans="1:14" ht="21" customHeight="1" x14ac:dyDescent="0.25">
      <c r="A286" s="3">
        <v>2</v>
      </c>
      <c r="B286" s="69" t="s">
        <v>455</v>
      </c>
      <c r="C286" s="13">
        <f>C287+C288</f>
        <v>22</v>
      </c>
      <c r="D286" s="13">
        <f t="shared" ref="D286:N286" si="57">D287+D288</f>
        <v>30</v>
      </c>
      <c r="E286" s="13">
        <f t="shared" si="57"/>
        <v>0</v>
      </c>
      <c r="F286" s="13">
        <f t="shared" si="57"/>
        <v>34</v>
      </c>
      <c r="G286" s="13">
        <f t="shared" si="57"/>
        <v>20</v>
      </c>
      <c r="H286" s="13">
        <f t="shared" si="57"/>
        <v>23</v>
      </c>
      <c r="I286" s="13">
        <f t="shared" si="57"/>
        <v>0</v>
      </c>
      <c r="J286" s="13">
        <f t="shared" si="57"/>
        <v>20</v>
      </c>
      <c r="K286" s="13">
        <f t="shared" si="57"/>
        <v>0</v>
      </c>
      <c r="L286" s="13">
        <f t="shared" si="57"/>
        <v>0</v>
      </c>
      <c r="M286" s="13">
        <f t="shared" si="57"/>
        <v>0</v>
      </c>
      <c r="N286" s="13">
        <f t="shared" si="57"/>
        <v>20</v>
      </c>
    </row>
    <row r="287" spans="1:14" ht="21" customHeight="1" x14ac:dyDescent="0.25">
      <c r="A287" s="4" t="s">
        <v>225</v>
      </c>
      <c r="B287" s="68" t="s">
        <v>309</v>
      </c>
      <c r="C287" s="10">
        <v>11</v>
      </c>
      <c r="D287" s="10">
        <v>15</v>
      </c>
      <c r="E287" s="10"/>
      <c r="F287" s="10">
        <v>17</v>
      </c>
      <c r="G287" s="10">
        <v>10</v>
      </c>
      <c r="H287" s="10">
        <v>11</v>
      </c>
      <c r="I287" s="10"/>
      <c r="J287" s="10">
        <v>10</v>
      </c>
      <c r="K287" s="10"/>
      <c r="L287" s="10"/>
      <c r="M287" s="10"/>
      <c r="N287" s="10">
        <v>10</v>
      </c>
    </row>
    <row r="288" spans="1:14" ht="21" customHeight="1" x14ac:dyDescent="0.25">
      <c r="A288" s="4" t="s">
        <v>222</v>
      </c>
      <c r="B288" s="68" t="s">
        <v>315</v>
      </c>
      <c r="C288" s="10">
        <v>11</v>
      </c>
      <c r="D288" s="10">
        <v>15</v>
      </c>
      <c r="E288" s="10"/>
      <c r="F288" s="10">
        <v>17</v>
      </c>
      <c r="G288" s="10">
        <v>10</v>
      </c>
      <c r="H288" s="10">
        <v>12</v>
      </c>
      <c r="I288" s="10"/>
      <c r="J288" s="10">
        <v>10</v>
      </c>
      <c r="K288" s="10"/>
      <c r="L288" s="10"/>
      <c r="M288" s="10"/>
      <c r="N288" s="10">
        <v>10</v>
      </c>
    </row>
    <row r="289" spans="1:14" ht="21" customHeight="1" x14ac:dyDescent="0.25">
      <c r="A289" s="75" t="s">
        <v>137</v>
      </c>
      <c r="B289" s="76" t="s">
        <v>341</v>
      </c>
      <c r="C289" s="77">
        <f>C290+C301</f>
        <v>121</v>
      </c>
      <c r="D289" s="77">
        <f t="shared" ref="D289:N289" si="58">D290+D301</f>
        <v>137</v>
      </c>
      <c r="E289" s="77">
        <f t="shared" si="58"/>
        <v>0</v>
      </c>
      <c r="F289" s="77">
        <f t="shared" si="58"/>
        <v>170</v>
      </c>
      <c r="G289" s="77">
        <f t="shared" si="58"/>
        <v>116</v>
      </c>
      <c r="H289" s="77">
        <f t="shared" si="58"/>
        <v>114</v>
      </c>
      <c r="I289" s="77">
        <f t="shared" si="58"/>
        <v>0</v>
      </c>
      <c r="J289" s="77">
        <f t="shared" si="58"/>
        <v>119</v>
      </c>
      <c r="K289" s="77">
        <f t="shared" si="58"/>
        <v>0</v>
      </c>
      <c r="L289" s="77">
        <f t="shared" si="58"/>
        <v>0</v>
      </c>
      <c r="M289" s="77">
        <f t="shared" si="58"/>
        <v>0</v>
      </c>
      <c r="N289" s="77">
        <f t="shared" si="58"/>
        <v>119</v>
      </c>
    </row>
    <row r="290" spans="1:14" ht="21" customHeight="1" x14ac:dyDescent="0.25">
      <c r="A290" s="3">
        <v>1</v>
      </c>
      <c r="B290" s="69" t="s">
        <v>444</v>
      </c>
      <c r="C290" s="13">
        <f>SUM(C291:C300)</f>
        <v>110</v>
      </c>
      <c r="D290" s="13">
        <f t="shared" ref="D290:N290" si="59">SUM(D291:D300)</f>
        <v>122</v>
      </c>
      <c r="E290" s="13">
        <f t="shared" si="59"/>
        <v>0</v>
      </c>
      <c r="F290" s="13">
        <f t="shared" si="59"/>
        <v>154</v>
      </c>
      <c r="G290" s="13">
        <f t="shared" si="59"/>
        <v>105</v>
      </c>
      <c r="H290" s="13">
        <f t="shared" si="59"/>
        <v>103</v>
      </c>
      <c r="I290" s="13">
        <f t="shared" si="59"/>
        <v>0</v>
      </c>
      <c r="J290" s="13">
        <f t="shared" si="59"/>
        <v>106</v>
      </c>
      <c r="K290" s="13">
        <f t="shared" si="59"/>
        <v>0</v>
      </c>
      <c r="L290" s="13">
        <f t="shared" si="59"/>
        <v>0</v>
      </c>
      <c r="M290" s="13">
        <f t="shared" si="59"/>
        <v>0</v>
      </c>
      <c r="N290" s="13">
        <f t="shared" si="59"/>
        <v>106</v>
      </c>
    </row>
    <row r="291" spans="1:14" ht="21" customHeight="1" x14ac:dyDescent="0.25">
      <c r="A291" s="4" t="s">
        <v>213</v>
      </c>
      <c r="B291" s="68" t="s">
        <v>340</v>
      </c>
      <c r="C291" s="10">
        <v>11</v>
      </c>
      <c r="D291" s="10">
        <v>12</v>
      </c>
      <c r="E291" s="10"/>
      <c r="F291" s="10">
        <v>16</v>
      </c>
      <c r="G291" s="10">
        <v>11</v>
      </c>
      <c r="H291" s="10">
        <v>10</v>
      </c>
      <c r="I291" s="10"/>
      <c r="J291" s="10">
        <v>10</v>
      </c>
      <c r="K291" s="10"/>
      <c r="L291" s="10"/>
      <c r="M291" s="10"/>
      <c r="N291" s="10">
        <v>10</v>
      </c>
    </row>
    <row r="292" spans="1:14" ht="21" customHeight="1" x14ac:dyDescent="0.25">
      <c r="A292" s="4" t="s">
        <v>214</v>
      </c>
      <c r="B292" s="68" t="s">
        <v>425</v>
      </c>
      <c r="C292" s="10">
        <v>11</v>
      </c>
      <c r="D292" s="10">
        <v>12</v>
      </c>
      <c r="E292" s="10"/>
      <c r="F292" s="10">
        <v>16</v>
      </c>
      <c r="G292" s="10">
        <v>10</v>
      </c>
      <c r="H292" s="10">
        <v>10</v>
      </c>
      <c r="I292" s="10"/>
      <c r="J292" s="10">
        <v>12</v>
      </c>
      <c r="K292" s="10"/>
      <c r="L292" s="10"/>
      <c r="M292" s="10"/>
      <c r="N292" s="10">
        <v>12</v>
      </c>
    </row>
    <row r="293" spans="1:14" ht="21" customHeight="1" x14ac:dyDescent="0.25">
      <c r="A293" s="4" t="s">
        <v>215</v>
      </c>
      <c r="B293" s="68" t="s">
        <v>338</v>
      </c>
      <c r="C293" s="10">
        <v>11</v>
      </c>
      <c r="D293" s="10">
        <v>12</v>
      </c>
      <c r="E293" s="10"/>
      <c r="F293" s="10">
        <v>15</v>
      </c>
      <c r="G293" s="10">
        <v>11</v>
      </c>
      <c r="H293" s="10">
        <v>11</v>
      </c>
      <c r="I293" s="10"/>
      <c r="J293" s="10">
        <v>10</v>
      </c>
      <c r="K293" s="10"/>
      <c r="L293" s="10"/>
      <c r="M293" s="10"/>
      <c r="N293" s="10">
        <v>10</v>
      </c>
    </row>
    <row r="294" spans="1:14" ht="21" customHeight="1" x14ac:dyDescent="0.25">
      <c r="A294" s="4" t="s">
        <v>216</v>
      </c>
      <c r="B294" s="68" t="s">
        <v>412</v>
      </c>
      <c r="C294" s="10">
        <v>11</v>
      </c>
      <c r="D294" s="10">
        <v>13</v>
      </c>
      <c r="E294" s="10"/>
      <c r="F294" s="10">
        <v>16</v>
      </c>
      <c r="G294" s="10">
        <v>10</v>
      </c>
      <c r="H294" s="10">
        <v>11</v>
      </c>
      <c r="I294" s="10"/>
      <c r="J294" s="10">
        <v>11</v>
      </c>
      <c r="K294" s="10"/>
      <c r="L294" s="10"/>
      <c r="M294" s="10"/>
      <c r="N294" s="10">
        <v>11</v>
      </c>
    </row>
    <row r="295" spans="1:14" ht="21" customHeight="1" x14ac:dyDescent="0.25">
      <c r="A295" s="4" t="s">
        <v>217</v>
      </c>
      <c r="B295" s="68" t="s">
        <v>334</v>
      </c>
      <c r="C295" s="10">
        <v>11</v>
      </c>
      <c r="D295" s="10">
        <v>12</v>
      </c>
      <c r="E295" s="10"/>
      <c r="F295" s="10">
        <v>15</v>
      </c>
      <c r="G295" s="10">
        <v>11</v>
      </c>
      <c r="H295" s="10">
        <v>12</v>
      </c>
      <c r="I295" s="10"/>
      <c r="J295" s="10">
        <v>10</v>
      </c>
      <c r="K295" s="10"/>
      <c r="L295" s="10"/>
      <c r="M295" s="10"/>
      <c r="N295" s="10">
        <v>10</v>
      </c>
    </row>
    <row r="296" spans="1:14" ht="21" customHeight="1" x14ac:dyDescent="0.25">
      <c r="A296" s="4" t="s">
        <v>218</v>
      </c>
      <c r="B296" s="68" t="s">
        <v>335</v>
      </c>
      <c r="C296" s="10">
        <v>11</v>
      </c>
      <c r="D296" s="10">
        <v>12</v>
      </c>
      <c r="E296" s="10"/>
      <c r="F296" s="10">
        <v>15</v>
      </c>
      <c r="G296" s="10">
        <v>10</v>
      </c>
      <c r="H296" s="10">
        <v>10</v>
      </c>
      <c r="I296" s="10"/>
      <c r="J296" s="10">
        <v>9</v>
      </c>
      <c r="K296" s="10"/>
      <c r="L296" s="10"/>
      <c r="M296" s="10"/>
      <c r="N296" s="10">
        <v>9</v>
      </c>
    </row>
    <row r="297" spans="1:14" ht="21" customHeight="1" x14ac:dyDescent="0.25">
      <c r="A297" s="4" t="s">
        <v>219</v>
      </c>
      <c r="B297" s="68" t="s">
        <v>333</v>
      </c>
      <c r="C297" s="10">
        <v>11</v>
      </c>
      <c r="D297" s="10">
        <v>12</v>
      </c>
      <c r="E297" s="10"/>
      <c r="F297" s="10">
        <v>15</v>
      </c>
      <c r="G297" s="10">
        <v>10</v>
      </c>
      <c r="H297" s="10">
        <v>9</v>
      </c>
      <c r="I297" s="10"/>
      <c r="J297" s="10">
        <v>10</v>
      </c>
      <c r="K297" s="10"/>
      <c r="L297" s="10"/>
      <c r="M297" s="10"/>
      <c r="N297" s="10">
        <v>10</v>
      </c>
    </row>
    <row r="298" spans="1:14" ht="21" customHeight="1" x14ac:dyDescent="0.25">
      <c r="A298" s="4" t="s">
        <v>220</v>
      </c>
      <c r="B298" s="68" t="s">
        <v>332</v>
      </c>
      <c r="C298" s="10">
        <v>11</v>
      </c>
      <c r="D298" s="10">
        <v>12</v>
      </c>
      <c r="E298" s="10"/>
      <c r="F298" s="10">
        <v>15</v>
      </c>
      <c r="G298" s="10">
        <v>10</v>
      </c>
      <c r="H298" s="10">
        <v>10</v>
      </c>
      <c r="I298" s="10"/>
      <c r="J298" s="10">
        <v>10</v>
      </c>
      <c r="K298" s="10"/>
      <c r="L298" s="10"/>
      <c r="M298" s="10"/>
      <c r="N298" s="10">
        <v>10</v>
      </c>
    </row>
    <row r="299" spans="1:14" ht="21" customHeight="1" x14ac:dyDescent="0.25">
      <c r="A299" s="4" t="s">
        <v>221</v>
      </c>
      <c r="B299" s="68" t="s">
        <v>331</v>
      </c>
      <c r="C299" s="10">
        <v>11</v>
      </c>
      <c r="D299" s="10">
        <v>13</v>
      </c>
      <c r="E299" s="10"/>
      <c r="F299" s="10">
        <v>16</v>
      </c>
      <c r="G299" s="10">
        <v>11</v>
      </c>
      <c r="H299" s="10">
        <v>10</v>
      </c>
      <c r="I299" s="10"/>
      <c r="J299" s="10">
        <v>11</v>
      </c>
      <c r="K299" s="10"/>
      <c r="L299" s="10"/>
      <c r="M299" s="10"/>
      <c r="N299" s="10">
        <v>11</v>
      </c>
    </row>
    <row r="300" spans="1:14" ht="21" customHeight="1" x14ac:dyDescent="0.25">
      <c r="A300" s="4" t="s">
        <v>456</v>
      </c>
      <c r="B300" s="68" t="s">
        <v>223</v>
      </c>
      <c r="C300" s="10">
        <v>11</v>
      </c>
      <c r="D300" s="10">
        <v>12</v>
      </c>
      <c r="E300" s="10"/>
      <c r="F300" s="10">
        <v>15</v>
      </c>
      <c r="G300" s="10">
        <v>11</v>
      </c>
      <c r="H300" s="10">
        <v>10</v>
      </c>
      <c r="I300" s="10"/>
      <c r="J300" s="10">
        <v>13</v>
      </c>
      <c r="K300" s="10"/>
      <c r="L300" s="10"/>
      <c r="M300" s="10"/>
      <c r="N300" s="10">
        <v>13</v>
      </c>
    </row>
    <row r="301" spans="1:14" ht="21" customHeight="1" x14ac:dyDescent="0.25">
      <c r="A301" s="3">
        <v>2</v>
      </c>
      <c r="B301" s="69" t="s">
        <v>455</v>
      </c>
      <c r="C301" s="13">
        <f>C302</f>
        <v>11</v>
      </c>
      <c r="D301" s="13">
        <f t="shared" ref="D301:N301" si="60">D302</f>
        <v>15</v>
      </c>
      <c r="E301" s="13">
        <f t="shared" si="60"/>
        <v>0</v>
      </c>
      <c r="F301" s="13">
        <f t="shared" si="60"/>
        <v>16</v>
      </c>
      <c r="G301" s="13">
        <f t="shared" si="60"/>
        <v>11</v>
      </c>
      <c r="H301" s="13">
        <f t="shared" si="60"/>
        <v>11</v>
      </c>
      <c r="I301" s="13">
        <f t="shared" si="60"/>
        <v>0</v>
      </c>
      <c r="J301" s="13">
        <f t="shared" si="60"/>
        <v>13</v>
      </c>
      <c r="K301" s="13">
        <f t="shared" si="60"/>
        <v>0</v>
      </c>
      <c r="L301" s="13">
        <f t="shared" si="60"/>
        <v>0</v>
      </c>
      <c r="M301" s="13">
        <f t="shared" si="60"/>
        <v>0</v>
      </c>
      <c r="N301" s="13">
        <f t="shared" si="60"/>
        <v>13</v>
      </c>
    </row>
    <row r="302" spans="1:14" ht="21" customHeight="1" x14ac:dyDescent="0.25">
      <c r="A302" s="4" t="s">
        <v>225</v>
      </c>
      <c r="B302" s="68" t="s">
        <v>336</v>
      </c>
      <c r="C302" s="10">
        <v>11</v>
      </c>
      <c r="D302" s="10">
        <v>15</v>
      </c>
      <c r="E302" s="10"/>
      <c r="F302" s="10">
        <v>16</v>
      </c>
      <c r="G302" s="10">
        <v>11</v>
      </c>
      <c r="H302" s="10">
        <v>11</v>
      </c>
      <c r="I302" s="10"/>
      <c r="J302" s="10">
        <v>13</v>
      </c>
      <c r="K302" s="10"/>
      <c r="L302" s="10"/>
      <c r="M302" s="10"/>
      <c r="N302" s="10">
        <v>13</v>
      </c>
    </row>
    <row r="303" spans="1:14" ht="21" customHeight="1" x14ac:dyDescent="0.25">
      <c r="A303" s="75" t="s">
        <v>183</v>
      </c>
      <c r="B303" s="76" t="s">
        <v>330</v>
      </c>
      <c r="C303" s="77">
        <f>C304+C314</f>
        <v>110</v>
      </c>
      <c r="D303" s="77">
        <f t="shared" ref="D303:N303" si="61">D304+D314</f>
        <v>130</v>
      </c>
      <c r="E303" s="77">
        <f t="shared" si="61"/>
        <v>0</v>
      </c>
      <c r="F303" s="77">
        <f t="shared" si="61"/>
        <v>160</v>
      </c>
      <c r="G303" s="77">
        <f t="shared" si="61"/>
        <v>99</v>
      </c>
      <c r="H303" s="77">
        <f t="shared" si="61"/>
        <v>106</v>
      </c>
      <c r="I303" s="77">
        <f t="shared" si="61"/>
        <v>0</v>
      </c>
      <c r="J303" s="77">
        <f t="shared" si="61"/>
        <v>108</v>
      </c>
      <c r="K303" s="77">
        <f t="shared" si="61"/>
        <v>0</v>
      </c>
      <c r="L303" s="77">
        <f t="shared" si="61"/>
        <v>0</v>
      </c>
      <c r="M303" s="77">
        <f t="shared" si="61"/>
        <v>0</v>
      </c>
      <c r="N303" s="77">
        <f t="shared" si="61"/>
        <v>108</v>
      </c>
    </row>
    <row r="304" spans="1:14" ht="21" customHeight="1" x14ac:dyDescent="0.25">
      <c r="A304" s="3">
        <v>1</v>
      </c>
      <c r="B304" s="69" t="s">
        <v>444</v>
      </c>
      <c r="C304" s="13">
        <f>SUM(C305:C313)</f>
        <v>99</v>
      </c>
      <c r="D304" s="13">
        <f t="shared" ref="D304:N304" si="62">SUM(D305:D313)</f>
        <v>115</v>
      </c>
      <c r="E304" s="13">
        <f t="shared" si="62"/>
        <v>0</v>
      </c>
      <c r="F304" s="13">
        <f t="shared" si="62"/>
        <v>143</v>
      </c>
      <c r="G304" s="13">
        <f t="shared" si="62"/>
        <v>90</v>
      </c>
      <c r="H304" s="13">
        <f t="shared" si="62"/>
        <v>95</v>
      </c>
      <c r="I304" s="13">
        <f t="shared" si="62"/>
        <v>0</v>
      </c>
      <c r="J304" s="13">
        <f t="shared" si="62"/>
        <v>98</v>
      </c>
      <c r="K304" s="13">
        <f t="shared" si="62"/>
        <v>0</v>
      </c>
      <c r="L304" s="13">
        <f t="shared" si="62"/>
        <v>0</v>
      </c>
      <c r="M304" s="13">
        <f t="shared" si="62"/>
        <v>0</v>
      </c>
      <c r="N304" s="13">
        <f t="shared" si="62"/>
        <v>98</v>
      </c>
    </row>
    <row r="305" spans="1:14" ht="21" customHeight="1" x14ac:dyDescent="0.25">
      <c r="A305" s="4" t="s">
        <v>213</v>
      </c>
      <c r="B305" s="68" t="s">
        <v>300</v>
      </c>
      <c r="C305" s="10">
        <v>11</v>
      </c>
      <c r="D305" s="10">
        <v>14</v>
      </c>
      <c r="E305" s="10"/>
      <c r="F305" s="10">
        <v>17</v>
      </c>
      <c r="G305" s="10">
        <v>10</v>
      </c>
      <c r="H305" s="10">
        <v>9</v>
      </c>
      <c r="I305" s="10"/>
      <c r="J305" s="10">
        <v>14</v>
      </c>
      <c r="K305" s="10"/>
      <c r="L305" s="10"/>
      <c r="M305" s="10"/>
      <c r="N305" s="10">
        <v>14</v>
      </c>
    </row>
    <row r="306" spans="1:14" ht="21" customHeight="1" x14ac:dyDescent="0.25">
      <c r="A306" s="4" t="s">
        <v>214</v>
      </c>
      <c r="B306" s="68" t="s">
        <v>327</v>
      </c>
      <c r="C306" s="10">
        <v>11</v>
      </c>
      <c r="D306" s="10">
        <v>15</v>
      </c>
      <c r="E306" s="10"/>
      <c r="F306" s="10">
        <v>17</v>
      </c>
      <c r="G306" s="10">
        <v>10</v>
      </c>
      <c r="H306" s="10">
        <v>11</v>
      </c>
      <c r="I306" s="10"/>
      <c r="J306" s="10">
        <v>11</v>
      </c>
      <c r="K306" s="10"/>
      <c r="L306" s="10"/>
      <c r="M306" s="10"/>
      <c r="N306" s="10">
        <v>11</v>
      </c>
    </row>
    <row r="307" spans="1:14" ht="21" customHeight="1" x14ac:dyDescent="0.25">
      <c r="A307" s="4" t="s">
        <v>215</v>
      </c>
      <c r="B307" s="68" t="s">
        <v>328</v>
      </c>
      <c r="C307" s="10">
        <v>11</v>
      </c>
      <c r="D307" s="10">
        <v>13</v>
      </c>
      <c r="E307" s="10"/>
      <c r="F307" s="10">
        <v>16</v>
      </c>
      <c r="G307" s="10">
        <v>11</v>
      </c>
      <c r="H307" s="10">
        <v>12</v>
      </c>
      <c r="I307" s="10"/>
      <c r="J307" s="10">
        <v>8</v>
      </c>
      <c r="K307" s="10"/>
      <c r="L307" s="10"/>
      <c r="M307" s="10"/>
      <c r="N307" s="10">
        <v>8</v>
      </c>
    </row>
    <row r="308" spans="1:14" ht="21" customHeight="1" x14ac:dyDescent="0.25">
      <c r="A308" s="4" t="s">
        <v>216</v>
      </c>
      <c r="B308" s="68" t="s">
        <v>329</v>
      </c>
      <c r="C308" s="10">
        <v>11</v>
      </c>
      <c r="D308" s="10">
        <v>13</v>
      </c>
      <c r="E308" s="10"/>
      <c r="F308" s="10">
        <v>16</v>
      </c>
      <c r="G308" s="10">
        <v>11</v>
      </c>
      <c r="H308" s="10">
        <v>11</v>
      </c>
      <c r="I308" s="10"/>
      <c r="J308" s="10">
        <v>10</v>
      </c>
      <c r="K308" s="10"/>
      <c r="L308" s="10"/>
      <c r="M308" s="10"/>
      <c r="N308" s="10">
        <v>10</v>
      </c>
    </row>
    <row r="309" spans="1:14" ht="21" customHeight="1" x14ac:dyDescent="0.25">
      <c r="A309" s="4" t="s">
        <v>217</v>
      </c>
      <c r="B309" s="68" t="s">
        <v>322</v>
      </c>
      <c r="C309" s="10">
        <v>11</v>
      </c>
      <c r="D309" s="10">
        <v>9</v>
      </c>
      <c r="E309" s="10"/>
      <c r="F309" s="10">
        <v>14</v>
      </c>
      <c r="G309" s="10">
        <v>11</v>
      </c>
      <c r="H309" s="10">
        <v>9</v>
      </c>
      <c r="I309" s="10"/>
      <c r="J309" s="10">
        <v>9</v>
      </c>
      <c r="K309" s="10"/>
      <c r="L309" s="10"/>
      <c r="M309" s="10"/>
      <c r="N309" s="10">
        <v>9</v>
      </c>
    </row>
    <row r="310" spans="1:14" ht="21" customHeight="1" x14ac:dyDescent="0.25">
      <c r="A310" s="4" t="s">
        <v>218</v>
      </c>
      <c r="B310" s="68" t="s">
        <v>321</v>
      </c>
      <c r="C310" s="10">
        <v>11</v>
      </c>
      <c r="D310" s="10">
        <v>12</v>
      </c>
      <c r="E310" s="10"/>
      <c r="F310" s="10">
        <v>15</v>
      </c>
      <c r="G310" s="10">
        <v>9</v>
      </c>
      <c r="H310" s="10">
        <v>11</v>
      </c>
      <c r="I310" s="10"/>
      <c r="J310" s="10">
        <v>11</v>
      </c>
      <c r="K310" s="10"/>
      <c r="L310" s="10"/>
      <c r="M310" s="10"/>
      <c r="N310" s="10">
        <v>11</v>
      </c>
    </row>
    <row r="311" spans="1:14" ht="21" customHeight="1" x14ac:dyDescent="0.25">
      <c r="A311" s="4" t="s">
        <v>219</v>
      </c>
      <c r="B311" s="68" t="s">
        <v>323</v>
      </c>
      <c r="C311" s="10">
        <v>11</v>
      </c>
      <c r="D311" s="10">
        <v>13</v>
      </c>
      <c r="E311" s="10"/>
      <c r="F311" s="10">
        <v>16</v>
      </c>
      <c r="G311" s="10">
        <v>11</v>
      </c>
      <c r="H311" s="10">
        <v>11</v>
      </c>
      <c r="I311" s="10"/>
      <c r="J311" s="10">
        <v>12</v>
      </c>
      <c r="K311" s="10"/>
      <c r="L311" s="10"/>
      <c r="M311" s="10"/>
      <c r="N311" s="10">
        <v>12</v>
      </c>
    </row>
    <row r="312" spans="1:14" ht="21" customHeight="1" x14ac:dyDescent="0.25">
      <c r="A312" s="4" t="s">
        <v>220</v>
      </c>
      <c r="B312" s="68" t="s">
        <v>320</v>
      </c>
      <c r="C312" s="10">
        <v>11</v>
      </c>
      <c r="D312" s="10">
        <v>13</v>
      </c>
      <c r="E312" s="10"/>
      <c r="F312" s="10">
        <v>16</v>
      </c>
      <c r="G312" s="10">
        <v>7</v>
      </c>
      <c r="H312" s="10">
        <v>11</v>
      </c>
      <c r="I312" s="10"/>
      <c r="J312" s="10">
        <v>11</v>
      </c>
      <c r="K312" s="10"/>
      <c r="L312" s="10"/>
      <c r="M312" s="10"/>
      <c r="N312" s="10">
        <v>11</v>
      </c>
    </row>
    <row r="313" spans="1:14" ht="21" customHeight="1" x14ac:dyDescent="0.25">
      <c r="A313" s="4" t="s">
        <v>221</v>
      </c>
      <c r="B313" s="68" t="s">
        <v>324</v>
      </c>
      <c r="C313" s="10">
        <v>11</v>
      </c>
      <c r="D313" s="10">
        <v>13</v>
      </c>
      <c r="E313" s="10"/>
      <c r="F313" s="10">
        <v>16</v>
      </c>
      <c r="G313" s="10">
        <v>10</v>
      </c>
      <c r="H313" s="10">
        <v>10</v>
      </c>
      <c r="I313" s="10"/>
      <c r="J313" s="10">
        <v>12</v>
      </c>
      <c r="K313" s="10"/>
      <c r="L313" s="10"/>
      <c r="M313" s="10"/>
      <c r="N313" s="10">
        <v>12</v>
      </c>
    </row>
    <row r="314" spans="1:14" ht="21" customHeight="1" x14ac:dyDescent="0.25">
      <c r="A314" s="3">
        <v>2</v>
      </c>
      <c r="B314" s="69" t="s">
        <v>455</v>
      </c>
      <c r="C314" s="13">
        <f>C315</f>
        <v>11</v>
      </c>
      <c r="D314" s="13">
        <f t="shared" ref="D314:N314" si="63">D315</f>
        <v>15</v>
      </c>
      <c r="E314" s="13">
        <f t="shared" si="63"/>
        <v>0</v>
      </c>
      <c r="F314" s="13">
        <f t="shared" si="63"/>
        <v>17</v>
      </c>
      <c r="G314" s="13">
        <f t="shared" si="63"/>
        <v>9</v>
      </c>
      <c r="H314" s="13">
        <f t="shared" si="63"/>
        <v>11</v>
      </c>
      <c r="I314" s="13">
        <f t="shared" si="63"/>
        <v>0</v>
      </c>
      <c r="J314" s="13">
        <f t="shared" si="63"/>
        <v>10</v>
      </c>
      <c r="K314" s="13">
        <f t="shared" si="63"/>
        <v>0</v>
      </c>
      <c r="L314" s="13">
        <f t="shared" si="63"/>
        <v>0</v>
      </c>
      <c r="M314" s="13">
        <f t="shared" si="63"/>
        <v>0</v>
      </c>
      <c r="N314" s="13">
        <f t="shared" si="63"/>
        <v>10</v>
      </c>
    </row>
    <row r="315" spans="1:14" ht="21" customHeight="1" x14ac:dyDescent="0.25">
      <c r="A315" s="4" t="s">
        <v>225</v>
      </c>
      <c r="B315" s="68" t="s">
        <v>326</v>
      </c>
      <c r="C315" s="10">
        <v>11</v>
      </c>
      <c r="D315" s="10">
        <v>15</v>
      </c>
      <c r="E315" s="10"/>
      <c r="F315" s="10">
        <v>17</v>
      </c>
      <c r="G315" s="10">
        <v>9</v>
      </c>
      <c r="H315" s="10">
        <v>11</v>
      </c>
      <c r="I315" s="10"/>
      <c r="J315" s="10">
        <v>10</v>
      </c>
      <c r="K315" s="10"/>
      <c r="L315" s="10"/>
      <c r="M315" s="10"/>
      <c r="N315" s="10">
        <v>10</v>
      </c>
    </row>
    <row r="316" spans="1:14" ht="21" customHeight="1" x14ac:dyDescent="0.25">
      <c r="A316" s="75" t="s">
        <v>251</v>
      </c>
      <c r="B316" s="76" t="s">
        <v>379</v>
      </c>
      <c r="C316" s="77">
        <f>C317+C326</f>
        <v>99</v>
      </c>
      <c r="D316" s="77">
        <f t="shared" ref="D316:N316" si="64">D317+D326</f>
        <v>115</v>
      </c>
      <c r="E316" s="77">
        <f t="shared" si="64"/>
        <v>0</v>
      </c>
      <c r="F316" s="77">
        <f t="shared" si="64"/>
        <v>142</v>
      </c>
      <c r="G316" s="77">
        <f t="shared" si="64"/>
        <v>98</v>
      </c>
      <c r="H316" s="77">
        <f t="shared" si="64"/>
        <v>87</v>
      </c>
      <c r="I316" s="77">
        <f t="shared" si="64"/>
        <v>0</v>
      </c>
      <c r="J316" s="77">
        <f t="shared" si="64"/>
        <v>121</v>
      </c>
      <c r="K316" s="77">
        <f t="shared" si="64"/>
        <v>0</v>
      </c>
      <c r="L316" s="77">
        <f t="shared" si="64"/>
        <v>0</v>
      </c>
      <c r="M316" s="77">
        <f t="shared" si="64"/>
        <v>0</v>
      </c>
      <c r="N316" s="77">
        <f t="shared" si="64"/>
        <v>121</v>
      </c>
    </row>
    <row r="317" spans="1:14" ht="21" customHeight="1" x14ac:dyDescent="0.25">
      <c r="A317" s="3">
        <v>1</v>
      </c>
      <c r="B317" s="69" t="s">
        <v>444</v>
      </c>
      <c r="C317" s="13">
        <f>SUM(C318:C325)</f>
        <v>88</v>
      </c>
      <c r="D317" s="13">
        <f t="shared" ref="D317:N317" si="65">SUM(D318:D325)</f>
        <v>103</v>
      </c>
      <c r="E317" s="13">
        <f t="shared" si="65"/>
        <v>0</v>
      </c>
      <c r="F317" s="13">
        <f t="shared" si="65"/>
        <v>127</v>
      </c>
      <c r="G317" s="13">
        <f t="shared" si="65"/>
        <v>87</v>
      </c>
      <c r="H317" s="13">
        <f t="shared" si="65"/>
        <v>77</v>
      </c>
      <c r="I317" s="13">
        <f t="shared" si="65"/>
        <v>0</v>
      </c>
      <c r="J317" s="13">
        <f t="shared" si="65"/>
        <v>109</v>
      </c>
      <c r="K317" s="13">
        <f t="shared" si="65"/>
        <v>0</v>
      </c>
      <c r="L317" s="13">
        <f t="shared" si="65"/>
        <v>0</v>
      </c>
      <c r="M317" s="13">
        <f t="shared" si="65"/>
        <v>0</v>
      </c>
      <c r="N317" s="13">
        <f t="shared" si="65"/>
        <v>109</v>
      </c>
    </row>
    <row r="318" spans="1:14" ht="21" customHeight="1" x14ac:dyDescent="0.25">
      <c r="A318" s="4" t="s">
        <v>213</v>
      </c>
      <c r="B318" s="68" t="s">
        <v>377</v>
      </c>
      <c r="C318" s="10">
        <v>11</v>
      </c>
      <c r="D318" s="10">
        <v>14</v>
      </c>
      <c r="E318" s="10"/>
      <c r="F318" s="10">
        <v>17</v>
      </c>
      <c r="G318" s="10">
        <v>11</v>
      </c>
      <c r="H318" s="10">
        <v>9</v>
      </c>
      <c r="I318" s="10"/>
      <c r="J318" s="10">
        <v>14</v>
      </c>
      <c r="K318" s="10"/>
      <c r="L318" s="10"/>
      <c r="M318" s="10"/>
      <c r="N318" s="10">
        <v>14</v>
      </c>
    </row>
    <row r="319" spans="1:14" ht="21" customHeight="1" x14ac:dyDescent="0.25">
      <c r="A319" s="4" t="s">
        <v>214</v>
      </c>
      <c r="B319" s="68" t="s">
        <v>373</v>
      </c>
      <c r="C319" s="10">
        <v>11</v>
      </c>
      <c r="D319" s="10">
        <v>13</v>
      </c>
      <c r="E319" s="10"/>
      <c r="F319" s="10">
        <v>16</v>
      </c>
      <c r="G319" s="10">
        <v>11</v>
      </c>
      <c r="H319" s="10">
        <v>11</v>
      </c>
      <c r="I319" s="10"/>
      <c r="J319" s="10">
        <v>14</v>
      </c>
      <c r="K319" s="10"/>
      <c r="L319" s="10"/>
      <c r="M319" s="10"/>
      <c r="N319" s="10">
        <v>14</v>
      </c>
    </row>
    <row r="320" spans="1:14" ht="21" customHeight="1" x14ac:dyDescent="0.25">
      <c r="A320" s="4" t="s">
        <v>215</v>
      </c>
      <c r="B320" s="68" t="s">
        <v>369</v>
      </c>
      <c r="C320" s="10">
        <v>11</v>
      </c>
      <c r="D320" s="10">
        <v>13</v>
      </c>
      <c r="E320" s="10"/>
      <c r="F320" s="10">
        <v>16</v>
      </c>
      <c r="G320" s="10">
        <v>10</v>
      </c>
      <c r="H320" s="10">
        <v>9</v>
      </c>
      <c r="I320" s="10"/>
      <c r="J320" s="10">
        <v>14</v>
      </c>
      <c r="K320" s="10"/>
      <c r="L320" s="10"/>
      <c r="M320" s="10"/>
      <c r="N320" s="10">
        <v>14</v>
      </c>
    </row>
    <row r="321" spans="1:14" ht="21" customHeight="1" x14ac:dyDescent="0.25">
      <c r="A321" s="4" t="s">
        <v>216</v>
      </c>
      <c r="B321" s="68" t="s">
        <v>370</v>
      </c>
      <c r="C321" s="10">
        <v>11</v>
      </c>
      <c r="D321" s="10">
        <v>12</v>
      </c>
      <c r="E321" s="10"/>
      <c r="F321" s="10">
        <v>15</v>
      </c>
      <c r="G321" s="10">
        <v>11</v>
      </c>
      <c r="H321" s="10">
        <v>9</v>
      </c>
      <c r="I321" s="10"/>
      <c r="J321" s="10">
        <v>12</v>
      </c>
      <c r="K321" s="10"/>
      <c r="L321" s="10"/>
      <c r="M321" s="10"/>
      <c r="N321" s="10">
        <v>12</v>
      </c>
    </row>
    <row r="322" spans="1:14" ht="21" customHeight="1" x14ac:dyDescent="0.25">
      <c r="A322" s="4" t="s">
        <v>217</v>
      </c>
      <c r="B322" s="68" t="s">
        <v>376</v>
      </c>
      <c r="C322" s="10">
        <v>11</v>
      </c>
      <c r="D322" s="10">
        <v>13</v>
      </c>
      <c r="E322" s="10"/>
      <c r="F322" s="10">
        <v>16</v>
      </c>
      <c r="G322" s="10">
        <v>11</v>
      </c>
      <c r="H322" s="10">
        <v>10</v>
      </c>
      <c r="I322" s="10"/>
      <c r="J322" s="10">
        <v>13</v>
      </c>
      <c r="K322" s="10"/>
      <c r="L322" s="10"/>
      <c r="M322" s="10"/>
      <c r="N322" s="10">
        <v>13</v>
      </c>
    </row>
    <row r="323" spans="1:14" ht="21" customHeight="1" x14ac:dyDescent="0.25">
      <c r="A323" s="4" t="s">
        <v>218</v>
      </c>
      <c r="B323" s="68" t="s">
        <v>378</v>
      </c>
      <c r="C323" s="10">
        <v>11</v>
      </c>
      <c r="D323" s="10">
        <v>14</v>
      </c>
      <c r="E323" s="10"/>
      <c r="F323" s="10">
        <v>17</v>
      </c>
      <c r="G323" s="10">
        <v>11</v>
      </c>
      <c r="H323" s="10">
        <v>10</v>
      </c>
      <c r="I323" s="10"/>
      <c r="J323" s="10">
        <v>16</v>
      </c>
      <c r="K323" s="10"/>
      <c r="L323" s="10"/>
      <c r="M323" s="10"/>
      <c r="N323" s="10">
        <v>16</v>
      </c>
    </row>
    <row r="324" spans="1:14" ht="21" customHeight="1" x14ac:dyDescent="0.25">
      <c r="A324" s="4" t="s">
        <v>219</v>
      </c>
      <c r="B324" s="68" t="s">
        <v>371</v>
      </c>
      <c r="C324" s="10">
        <v>11</v>
      </c>
      <c r="D324" s="10">
        <v>13</v>
      </c>
      <c r="E324" s="10"/>
      <c r="F324" s="10">
        <v>16</v>
      </c>
      <c r="G324" s="10">
        <v>11</v>
      </c>
      <c r="H324" s="10">
        <v>9</v>
      </c>
      <c r="I324" s="10"/>
      <c r="J324" s="10">
        <v>14</v>
      </c>
      <c r="K324" s="10"/>
      <c r="L324" s="10"/>
      <c r="M324" s="10"/>
      <c r="N324" s="10">
        <v>14</v>
      </c>
    </row>
    <row r="325" spans="1:14" ht="21" customHeight="1" x14ac:dyDescent="0.25">
      <c r="A325" s="4" t="s">
        <v>220</v>
      </c>
      <c r="B325" s="68" t="s">
        <v>374</v>
      </c>
      <c r="C325" s="10">
        <v>11</v>
      </c>
      <c r="D325" s="10">
        <v>11</v>
      </c>
      <c r="E325" s="10"/>
      <c r="F325" s="10">
        <v>14</v>
      </c>
      <c r="G325" s="10">
        <v>11</v>
      </c>
      <c r="H325" s="10">
        <v>10</v>
      </c>
      <c r="I325" s="10"/>
      <c r="J325" s="10">
        <v>12</v>
      </c>
      <c r="K325" s="10"/>
      <c r="L325" s="10"/>
      <c r="M325" s="10"/>
      <c r="N325" s="10">
        <v>12</v>
      </c>
    </row>
    <row r="326" spans="1:14" ht="21" customHeight="1" x14ac:dyDescent="0.25">
      <c r="A326" s="3">
        <v>2</v>
      </c>
      <c r="B326" s="69" t="s">
        <v>455</v>
      </c>
      <c r="C326" s="13">
        <f>C327</f>
        <v>11</v>
      </c>
      <c r="D326" s="13">
        <f t="shared" ref="D326:N326" si="66">D327</f>
        <v>12</v>
      </c>
      <c r="E326" s="13">
        <f t="shared" si="66"/>
        <v>0</v>
      </c>
      <c r="F326" s="13">
        <f t="shared" si="66"/>
        <v>15</v>
      </c>
      <c r="G326" s="13">
        <f t="shared" si="66"/>
        <v>11</v>
      </c>
      <c r="H326" s="13">
        <f t="shared" si="66"/>
        <v>10</v>
      </c>
      <c r="I326" s="13">
        <f t="shared" si="66"/>
        <v>0</v>
      </c>
      <c r="J326" s="13">
        <f t="shared" si="66"/>
        <v>12</v>
      </c>
      <c r="K326" s="13">
        <f t="shared" si="66"/>
        <v>0</v>
      </c>
      <c r="L326" s="13">
        <f t="shared" si="66"/>
        <v>0</v>
      </c>
      <c r="M326" s="13">
        <f t="shared" si="66"/>
        <v>0</v>
      </c>
      <c r="N326" s="13">
        <f t="shared" si="66"/>
        <v>12</v>
      </c>
    </row>
    <row r="327" spans="1:14" ht="21" customHeight="1" x14ac:dyDescent="0.25">
      <c r="A327" s="4" t="s">
        <v>225</v>
      </c>
      <c r="B327" s="68" t="s">
        <v>375</v>
      </c>
      <c r="C327" s="10">
        <v>11</v>
      </c>
      <c r="D327" s="10">
        <v>12</v>
      </c>
      <c r="E327" s="10"/>
      <c r="F327" s="10">
        <v>15</v>
      </c>
      <c r="G327" s="10">
        <v>11</v>
      </c>
      <c r="H327" s="10">
        <v>10</v>
      </c>
      <c r="I327" s="10"/>
      <c r="J327" s="10">
        <v>12</v>
      </c>
      <c r="K327" s="10"/>
      <c r="L327" s="10"/>
      <c r="M327" s="10"/>
      <c r="N327" s="10">
        <v>12</v>
      </c>
    </row>
    <row r="328" spans="1:14" ht="21" customHeight="1" x14ac:dyDescent="0.25">
      <c r="A328" s="75" t="s">
        <v>361</v>
      </c>
      <c r="B328" s="76" t="s">
        <v>382</v>
      </c>
      <c r="C328" s="77">
        <f>C329+C340</f>
        <v>121</v>
      </c>
      <c r="D328" s="77">
        <f t="shared" ref="D328:N328" si="67">D329+D340</f>
        <v>136</v>
      </c>
      <c r="E328" s="77">
        <f t="shared" si="67"/>
        <v>0</v>
      </c>
      <c r="F328" s="77">
        <f t="shared" si="67"/>
        <v>169</v>
      </c>
      <c r="G328" s="77">
        <f t="shared" si="67"/>
        <v>121</v>
      </c>
      <c r="H328" s="77">
        <f t="shared" si="67"/>
        <v>110</v>
      </c>
      <c r="I328" s="77">
        <f t="shared" si="67"/>
        <v>0</v>
      </c>
      <c r="J328" s="77">
        <f t="shared" si="67"/>
        <v>145</v>
      </c>
      <c r="K328" s="77">
        <f t="shared" si="67"/>
        <v>0</v>
      </c>
      <c r="L328" s="77">
        <f t="shared" si="67"/>
        <v>0</v>
      </c>
      <c r="M328" s="77">
        <f t="shared" si="67"/>
        <v>0</v>
      </c>
      <c r="N328" s="77">
        <f t="shared" si="67"/>
        <v>145</v>
      </c>
    </row>
    <row r="329" spans="1:14" ht="21" customHeight="1" x14ac:dyDescent="0.25">
      <c r="A329" s="3">
        <v>1</v>
      </c>
      <c r="B329" s="69" t="s">
        <v>444</v>
      </c>
      <c r="C329" s="13">
        <f>SUM(C330:C339)</f>
        <v>110</v>
      </c>
      <c r="D329" s="13">
        <f t="shared" ref="D329:N329" si="68">SUM(D330:D339)</f>
        <v>127</v>
      </c>
      <c r="E329" s="13">
        <f t="shared" si="68"/>
        <v>0</v>
      </c>
      <c r="F329" s="13">
        <f t="shared" si="68"/>
        <v>157</v>
      </c>
      <c r="G329" s="13">
        <f t="shared" si="68"/>
        <v>110</v>
      </c>
      <c r="H329" s="13">
        <f t="shared" si="68"/>
        <v>101</v>
      </c>
      <c r="I329" s="13">
        <f t="shared" si="68"/>
        <v>0</v>
      </c>
      <c r="J329" s="13">
        <f t="shared" si="68"/>
        <v>133</v>
      </c>
      <c r="K329" s="13">
        <f t="shared" si="68"/>
        <v>0</v>
      </c>
      <c r="L329" s="13">
        <f t="shared" si="68"/>
        <v>0</v>
      </c>
      <c r="M329" s="13">
        <f t="shared" si="68"/>
        <v>0</v>
      </c>
      <c r="N329" s="13">
        <f t="shared" si="68"/>
        <v>133</v>
      </c>
    </row>
    <row r="330" spans="1:14" ht="21" customHeight="1" x14ac:dyDescent="0.25">
      <c r="A330" s="4" t="s">
        <v>213</v>
      </c>
      <c r="B330" s="68" t="s">
        <v>386</v>
      </c>
      <c r="C330" s="10">
        <v>11</v>
      </c>
      <c r="D330" s="10">
        <v>12</v>
      </c>
      <c r="E330" s="10"/>
      <c r="F330" s="10">
        <v>15</v>
      </c>
      <c r="G330" s="10">
        <v>11</v>
      </c>
      <c r="H330" s="10">
        <v>10</v>
      </c>
      <c r="I330" s="10"/>
      <c r="J330" s="10">
        <v>14</v>
      </c>
      <c r="K330" s="10"/>
      <c r="L330" s="10"/>
      <c r="M330" s="10"/>
      <c r="N330" s="10">
        <v>14</v>
      </c>
    </row>
    <row r="331" spans="1:14" ht="21" customHeight="1" x14ac:dyDescent="0.25">
      <c r="A331" s="4" t="s">
        <v>214</v>
      </c>
      <c r="B331" s="68" t="s">
        <v>385</v>
      </c>
      <c r="C331" s="10">
        <v>11</v>
      </c>
      <c r="D331" s="10">
        <v>11</v>
      </c>
      <c r="E331" s="10"/>
      <c r="F331" s="10">
        <v>14</v>
      </c>
      <c r="G331" s="10">
        <v>11</v>
      </c>
      <c r="H331" s="10">
        <v>10</v>
      </c>
      <c r="I331" s="10"/>
      <c r="J331" s="10">
        <v>11</v>
      </c>
      <c r="K331" s="10"/>
      <c r="L331" s="10"/>
      <c r="M331" s="10"/>
      <c r="N331" s="10">
        <v>11</v>
      </c>
    </row>
    <row r="332" spans="1:14" ht="21" customHeight="1" x14ac:dyDescent="0.25">
      <c r="A332" s="4" t="s">
        <v>215</v>
      </c>
      <c r="B332" s="68" t="s">
        <v>390</v>
      </c>
      <c r="C332" s="10">
        <v>11</v>
      </c>
      <c r="D332" s="10">
        <v>13</v>
      </c>
      <c r="E332" s="10"/>
      <c r="F332" s="10">
        <v>16</v>
      </c>
      <c r="G332" s="10">
        <v>11</v>
      </c>
      <c r="H332" s="10">
        <v>8</v>
      </c>
      <c r="I332" s="10"/>
      <c r="J332" s="10">
        <v>15</v>
      </c>
      <c r="K332" s="10"/>
      <c r="L332" s="10"/>
      <c r="M332" s="10"/>
      <c r="N332" s="10">
        <v>15</v>
      </c>
    </row>
    <row r="333" spans="1:14" ht="21" customHeight="1" x14ac:dyDescent="0.25">
      <c r="A333" s="4" t="s">
        <v>216</v>
      </c>
      <c r="B333" s="68" t="s">
        <v>387</v>
      </c>
      <c r="C333" s="10">
        <v>11</v>
      </c>
      <c r="D333" s="10">
        <v>12</v>
      </c>
      <c r="E333" s="10"/>
      <c r="F333" s="10">
        <v>15</v>
      </c>
      <c r="G333" s="10">
        <v>11</v>
      </c>
      <c r="H333" s="10">
        <v>10</v>
      </c>
      <c r="I333" s="10"/>
      <c r="J333" s="10">
        <v>13</v>
      </c>
      <c r="K333" s="10"/>
      <c r="L333" s="10"/>
      <c r="M333" s="10"/>
      <c r="N333" s="10">
        <v>13</v>
      </c>
    </row>
    <row r="334" spans="1:14" ht="21" customHeight="1" x14ac:dyDescent="0.25">
      <c r="A334" s="4" t="s">
        <v>217</v>
      </c>
      <c r="B334" s="68" t="s">
        <v>383</v>
      </c>
      <c r="C334" s="10">
        <v>11</v>
      </c>
      <c r="D334" s="10">
        <v>18</v>
      </c>
      <c r="E334" s="10"/>
      <c r="F334" s="10">
        <v>21</v>
      </c>
      <c r="G334" s="10">
        <v>11</v>
      </c>
      <c r="H334" s="10">
        <v>11</v>
      </c>
      <c r="I334" s="10"/>
      <c r="J334" s="10">
        <v>13</v>
      </c>
      <c r="K334" s="10"/>
      <c r="L334" s="10"/>
      <c r="M334" s="10"/>
      <c r="N334" s="10">
        <v>13</v>
      </c>
    </row>
    <row r="335" spans="1:14" ht="21" customHeight="1" x14ac:dyDescent="0.25">
      <c r="A335" s="4" t="s">
        <v>218</v>
      </c>
      <c r="B335" s="68" t="s">
        <v>381</v>
      </c>
      <c r="C335" s="10">
        <v>11</v>
      </c>
      <c r="D335" s="10">
        <v>15</v>
      </c>
      <c r="E335" s="10"/>
      <c r="F335" s="10">
        <v>18</v>
      </c>
      <c r="G335" s="10">
        <v>11</v>
      </c>
      <c r="H335" s="10">
        <v>11</v>
      </c>
      <c r="I335" s="10"/>
      <c r="J335" s="10">
        <v>15</v>
      </c>
      <c r="K335" s="10"/>
      <c r="L335" s="10"/>
      <c r="M335" s="10"/>
      <c r="N335" s="10">
        <v>15</v>
      </c>
    </row>
    <row r="336" spans="1:14" ht="21" customHeight="1" x14ac:dyDescent="0.25">
      <c r="A336" s="4" t="s">
        <v>219</v>
      </c>
      <c r="B336" s="68" t="s">
        <v>384</v>
      </c>
      <c r="C336" s="10">
        <v>11</v>
      </c>
      <c r="D336" s="10">
        <v>12</v>
      </c>
      <c r="E336" s="10"/>
      <c r="F336" s="10">
        <v>15</v>
      </c>
      <c r="G336" s="10">
        <v>11</v>
      </c>
      <c r="H336" s="10">
        <v>11</v>
      </c>
      <c r="I336" s="10"/>
      <c r="J336" s="10">
        <v>13</v>
      </c>
      <c r="K336" s="10"/>
      <c r="L336" s="10"/>
      <c r="M336" s="10"/>
      <c r="N336" s="10">
        <v>13</v>
      </c>
    </row>
    <row r="337" spans="1:14" ht="21" customHeight="1" x14ac:dyDescent="0.25">
      <c r="A337" s="4" t="s">
        <v>220</v>
      </c>
      <c r="B337" s="68" t="s">
        <v>391</v>
      </c>
      <c r="C337" s="10">
        <v>11</v>
      </c>
      <c r="D337" s="10">
        <v>12</v>
      </c>
      <c r="E337" s="10"/>
      <c r="F337" s="10">
        <v>15</v>
      </c>
      <c r="G337" s="10">
        <v>11</v>
      </c>
      <c r="H337" s="10">
        <v>10</v>
      </c>
      <c r="I337" s="10"/>
      <c r="J337" s="10">
        <v>11</v>
      </c>
      <c r="K337" s="10"/>
      <c r="L337" s="10"/>
      <c r="M337" s="10"/>
      <c r="N337" s="10">
        <v>11</v>
      </c>
    </row>
    <row r="338" spans="1:14" ht="21" customHeight="1" x14ac:dyDescent="0.25">
      <c r="A338" s="4" t="s">
        <v>221</v>
      </c>
      <c r="B338" s="68" t="s">
        <v>392</v>
      </c>
      <c r="C338" s="10">
        <v>11</v>
      </c>
      <c r="D338" s="10">
        <v>11</v>
      </c>
      <c r="E338" s="10"/>
      <c r="F338" s="10">
        <v>14</v>
      </c>
      <c r="G338" s="10">
        <v>11</v>
      </c>
      <c r="H338" s="10">
        <v>10</v>
      </c>
      <c r="I338" s="10"/>
      <c r="J338" s="10">
        <v>14</v>
      </c>
      <c r="K338" s="10"/>
      <c r="L338" s="10"/>
      <c r="M338" s="10"/>
      <c r="N338" s="10">
        <v>14</v>
      </c>
    </row>
    <row r="339" spans="1:14" ht="21" customHeight="1" x14ac:dyDescent="0.25">
      <c r="A339" s="4" t="s">
        <v>456</v>
      </c>
      <c r="B339" s="68" t="s">
        <v>393</v>
      </c>
      <c r="C339" s="10">
        <v>11</v>
      </c>
      <c r="D339" s="10">
        <v>11</v>
      </c>
      <c r="E339" s="10"/>
      <c r="F339" s="10">
        <v>14</v>
      </c>
      <c r="G339" s="10">
        <v>11</v>
      </c>
      <c r="H339" s="10">
        <v>10</v>
      </c>
      <c r="I339" s="10"/>
      <c r="J339" s="10">
        <v>14</v>
      </c>
      <c r="K339" s="10"/>
      <c r="L339" s="10"/>
      <c r="M339" s="10"/>
      <c r="N339" s="10">
        <v>14</v>
      </c>
    </row>
    <row r="340" spans="1:14" ht="21" customHeight="1" x14ac:dyDescent="0.25">
      <c r="A340" s="3">
        <v>2</v>
      </c>
      <c r="B340" s="69" t="s">
        <v>455</v>
      </c>
      <c r="C340" s="13">
        <f>C341</f>
        <v>11</v>
      </c>
      <c r="D340" s="13">
        <f t="shared" ref="D340:N340" si="69">D341</f>
        <v>9</v>
      </c>
      <c r="E340" s="13">
        <f t="shared" si="69"/>
        <v>0</v>
      </c>
      <c r="F340" s="13">
        <f t="shared" si="69"/>
        <v>12</v>
      </c>
      <c r="G340" s="13">
        <f t="shared" si="69"/>
        <v>11</v>
      </c>
      <c r="H340" s="13">
        <f t="shared" si="69"/>
        <v>9</v>
      </c>
      <c r="I340" s="13">
        <f t="shared" si="69"/>
        <v>0</v>
      </c>
      <c r="J340" s="13">
        <f t="shared" si="69"/>
        <v>12</v>
      </c>
      <c r="K340" s="13">
        <f t="shared" si="69"/>
        <v>0</v>
      </c>
      <c r="L340" s="13">
        <f t="shared" si="69"/>
        <v>0</v>
      </c>
      <c r="M340" s="13">
        <f t="shared" si="69"/>
        <v>0</v>
      </c>
      <c r="N340" s="13">
        <f t="shared" si="69"/>
        <v>12</v>
      </c>
    </row>
    <row r="341" spans="1:14" ht="21" customHeight="1" x14ac:dyDescent="0.25">
      <c r="A341" s="4" t="s">
        <v>225</v>
      </c>
      <c r="B341" s="68" t="s">
        <v>389</v>
      </c>
      <c r="C341" s="10">
        <v>11</v>
      </c>
      <c r="D341" s="10">
        <v>9</v>
      </c>
      <c r="E341" s="10"/>
      <c r="F341" s="10">
        <v>12</v>
      </c>
      <c r="G341" s="10">
        <v>11</v>
      </c>
      <c r="H341" s="10">
        <v>9</v>
      </c>
      <c r="I341" s="10"/>
      <c r="J341" s="10">
        <v>12</v>
      </c>
      <c r="K341" s="10"/>
      <c r="L341" s="10"/>
      <c r="M341" s="10"/>
      <c r="N341" s="10">
        <v>12</v>
      </c>
    </row>
    <row r="342" spans="1:14" ht="21" customHeight="1" x14ac:dyDescent="0.25">
      <c r="A342" s="75" t="s">
        <v>368</v>
      </c>
      <c r="B342" s="76" t="s">
        <v>401</v>
      </c>
      <c r="C342" s="77">
        <f>SUM(C343:C348)</f>
        <v>66</v>
      </c>
      <c r="D342" s="77">
        <f t="shared" ref="D342:N342" si="70">SUM(D343:D348)</f>
        <v>82</v>
      </c>
      <c r="E342" s="77">
        <f t="shared" si="70"/>
        <v>0</v>
      </c>
      <c r="F342" s="77">
        <f t="shared" si="70"/>
        <v>100</v>
      </c>
      <c r="G342" s="77">
        <f t="shared" si="70"/>
        <v>64</v>
      </c>
      <c r="H342" s="77">
        <f t="shared" si="70"/>
        <v>60</v>
      </c>
      <c r="I342" s="77">
        <f t="shared" si="70"/>
        <v>0</v>
      </c>
      <c r="J342" s="77">
        <f t="shared" si="70"/>
        <v>74</v>
      </c>
      <c r="K342" s="77">
        <f t="shared" si="70"/>
        <v>0</v>
      </c>
      <c r="L342" s="77">
        <f t="shared" si="70"/>
        <v>0</v>
      </c>
      <c r="M342" s="77">
        <f t="shared" si="70"/>
        <v>0</v>
      </c>
      <c r="N342" s="77">
        <f t="shared" si="70"/>
        <v>74</v>
      </c>
    </row>
    <row r="343" spans="1:14" ht="21" customHeight="1" x14ac:dyDescent="0.25">
      <c r="A343" s="4" t="s">
        <v>213</v>
      </c>
      <c r="B343" s="68" t="s">
        <v>397</v>
      </c>
      <c r="C343" s="10">
        <v>11</v>
      </c>
      <c r="D343" s="10">
        <v>12</v>
      </c>
      <c r="E343" s="10"/>
      <c r="F343" s="10">
        <v>16</v>
      </c>
      <c r="G343" s="10">
        <v>11</v>
      </c>
      <c r="H343" s="10">
        <v>8</v>
      </c>
      <c r="I343" s="10"/>
      <c r="J343" s="10">
        <v>11</v>
      </c>
      <c r="K343" s="10"/>
      <c r="L343" s="10"/>
      <c r="M343" s="10"/>
      <c r="N343" s="10">
        <v>11</v>
      </c>
    </row>
    <row r="344" spans="1:14" ht="21" customHeight="1" x14ac:dyDescent="0.25">
      <c r="A344" s="4" t="s">
        <v>214</v>
      </c>
      <c r="B344" s="68" t="s">
        <v>398</v>
      </c>
      <c r="C344" s="10">
        <v>11</v>
      </c>
      <c r="D344" s="10">
        <v>11</v>
      </c>
      <c r="E344" s="10"/>
      <c r="F344" s="10">
        <v>16</v>
      </c>
      <c r="G344" s="10">
        <v>10</v>
      </c>
      <c r="H344" s="10">
        <v>9</v>
      </c>
      <c r="I344" s="10"/>
      <c r="J344" s="10">
        <v>11</v>
      </c>
      <c r="K344" s="10"/>
      <c r="L344" s="10"/>
      <c r="M344" s="10"/>
      <c r="N344" s="10">
        <v>11</v>
      </c>
    </row>
    <row r="345" spans="1:14" ht="21" customHeight="1" x14ac:dyDescent="0.25">
      <c r="A345" s="4" t="s">
        <v>215</v>
      </c>
      <c r="B345" s="68" t="s">
        <v>395</v>
      </c>
      <c r="C345" s="10">
        <v>11</v>
      </c>
      <c r="D345" s="10">
        <v>11</v>
      </c>
      <c r="E345" s="10"/>
      <c r="F345" s="10">
        <v>16</v>
      </c>
      <c r="G345" s="10">
        <v>11</v>
      </c>
      <c r="H345" s="10">
        <v>11</v>
      </c>
      <c r="I345" s="10"/>
      <c r="J345" s="10">
        <v>12</v>
      </c>
      <c r="K345" s="10"/>
      <c r="L345" s="10"/>
      <c r="M345" s="10"/>
      <c r="N345" s="10">
        <v>12</v>
      </c>
    </row>
    <row r="346" spans="1:14" ht="21" customHeight="1" x14ac:dyDescent="0.25">
      <c r="A346" s="4" t="s">
        <v>216</v>
      </c>
      <c r="B346" s="68" t="s">
        <v>396</v>
      </c>
      <c r="C346" s="10">
        <v>11</v>
      </c>
      <c r="D346" s="10">
        <v>12</v>
      </c>
      <c r="E346" s="10"/>
      <c r="F346" s="10">
        <v>16</v>
      </c>
      <c r="G346" s="10">
        <v>11</v>
      </c>
      <c r="H346" s="10">
        <v>11</v>
      </c>
      <c r="I346" s="10"/>
      <c r="J346" s="10">
        <v>14</v>
      </c>
      <c r="K346" s="10"/>
      <c r="L346" s="10"/>
      <c r="M346" s="10"/>
      <c r="N346" s="10">
        <v>14</v>
      </c>
    </row>
    <row r="347" spans="1:14" ht="21" customHeight="1" x14ac:dyDescent="0.25">
      <c r="A347" s="4" t="s">
        <v>217</v>
      </c>
      <c r="B347" s="68" t="s">
        <v>400</v>
      </c>
      <c r="C347" s="10">
        <v>11</v>
      </c>
      <c r="D347" s="10">
        <v>20</v>
      </c>
      <c r="E347" s="10"/>
      <c r="F347" s="10">
        <v>19</v>
      </c>
      <c r="G347" s="10">
        <v>11</v>
      </c>
      <c r="H347" s="10">
        <v>11</v>
      </c>
      <c r="I347" s="10"/>
      <c r="J347" s="10">
        <v>13</v>
      </c>
      <c r="K347" s="10"/>
      <c r="L347" s="10"/>
      <c r="M347" s="10"/>
      <c r="N347" s="10">
        <v>13</v>
      </c>
    </row>
    <row r="348" spans="1:14" ht="21" customHeight="1" x14ac:dyDescent="0.25">
      <c r="A348" s="4" t="s">
        <v>218</v>
      </c>
      <c r="B348" s="68" t="s">
        <v>399</v>
      </c>
      <c r="C348" s="10">
        <v>11</v>
      </c>
      <c r="D348" s="10">
        <v>16</v>
      </c>
      <c r="E348" s="10"/>
      <c r="F348" s="10">
        <v>17</v>
      </c>
      <c r="G348" s="10">
        <v>10</v>
      </c>
      <c r="H348" s="10">
        <v>10</v>
      </c>
      <c r="I348" s="10"/>
      <c r="J348" s="10">
        <v>13</v>
      </c>
      <c r="K348" s="10"/>
      <c r="L348" s="10"/>
      <c r="M348" s="10"/>
      <c r="N348" s="10">
        <v>13</v>
      </c>
    </row>
    <row r="349" spans="1:14" ht="21" customHeight="1" x14ac:dyDescent="0.25">
      <c r="A349" s="75" t="s">
        <v>380</v>
      </c>
      <c r="B349" s="76" t="s">
        <v>411</v>
      </c>
      <c r="C349" s="77">
        <f>C350+C358</f>
        <v>88</v>
      </c>
      <c r="D349" s="77">
        <f t="shared" ref="D349:N349" si="71">D350+D358</f>
        <v>97</v>
      </c>
      <c r="E349" s="77">
        <f t="shared" si="71"/>
        <v>0</v>
      </c>
      <c r="F349" s="77">
        <f t="shared" si="71"/>
        <v>121</v>
      </c>
      <c r="G349" s="77">
        <f t="shared" si="71"/>
        <v>89</v>
      </c>
      <c r="H349" s="77">
        <f t="shared" si="71"/>
        <v>82</v>
      </c>
      <c r="I349" s="77">
        <f t="shared" si="71"/>
        <v>0</v>
      </c>
      <c r="J349" s="77">
        <f t="shared" si="71"/>
        <v>110</v>
      </c>
      <c r="K349" s="77">
        <f t="shared" si="71"/>
        <v>0</v>
      </c>
      <c r="L349" s="77">
        <f t="shared" si="71"/>
        <v>0</v>
      </c>
      <c r="M349" s="77">
        <f t="shared" si="71"/>
        <v>0</v>
      </c>
      <c r="N349" s="77">
        <f t="shared" si="71"/>
        <v>110</v>
      </c>
    </row>
    <row r="350" spans="1:14" ht="21" customHeight="1" x14ac:dyDescent="0.25">
      <c r="A350" s="3">
        <v>1</v>
      </c>
      <c r="B350" s="69" t="s">
        <v>444</v>
      </c>
      <c r="C350" s="13">
        <f>SUM(C351:C357)</f>
        <v>77</v>
      </c>
      <c r="D350" s="13">
        <f t="shared" ref="D350:N350" si="72">SUM(D351:D357)</f>
        <v>84</v>
      </c>
      <c r="E350" s="13">
        <f t="shared" si="72"/>
        <v>0</v>
      </c>
      <c r="F350" s="13">
        <f t="shared" si="72"/>
        <v>105</v>
      </c>
      <c r="G350" s="13">
        <f t="shared" si="72"/>
        <v>77</v>
      </c>
      <c r="H350" s="13">
        <f t="shared" si="72"/>
        <v>70</v>
      </c>
      <c r="I350" s="13">
        <f t="shared" si="72"/>
        <v>0</v>
      </c>
      <c r="J350" s="13">
        <f t="shared" si="72"/>
        <v>96</v>
      </c>
      <c r="K350" s="13">
        <f t="shared" si="72"/>
        <v>0</v>
      </c>
      <c r="L350" s="13">
        <f t="shared" si="72"/>
        <v>0</v>
      </c>
      <c r="M350" s="13">
        <f t="shared" si="72"/>
        <v>0</v>
      </c>
      <c r="N350" s="13">
        <f t="shared" si="72"/>
        <v>96</v>
      </c>
    </row>
    <row r="351" spans="1:14" ht="21" customHeight="1" x14ac:dyDescent="0.25">
      <c r="A351" s="4" t="s">
        <v>213</v>
      </c>
      <c r="B351" s="68" t="s">
        <v>407</v>
      </c>
      <c r="C351" s="10">
        <v>11</v>
      </c>
      <c r="D351" s="10">
        <v>12</v>
      </c>
      <c r="E351" s="10"/>
      <c r="F351" s="10">
        <v>15</v>
      </c>
      <c r="G351" s="10">
        <v>11</v>
      </c>
      <c r="H351" s="10">
        <v>10</v>
      </c>
      <c r="I351" s="10"/>
      <c r="J351" s="10">
        <v>13</v>
      </c>
      <c r="K351" s="10"/>
      <c r="L351" s="10"/>
      <c r="M351" s="10"/>
      <c r="N351" s="10">
        <v>13</v>
      </c>
    </row>
    <row r="352" spans="1:14" ht="21" customHeight="1" x14ac:dyDescent="0.25">
      <c r="A352" s="4" t="s">
        <v>214</v>
      </c>
      <c r="B352" s="68" t="s">
        <v>406</v>
      </c>
      <c r="C352" s="10">
        <v>11</v>
      </c>
      <c r="D352" s="10">
        <v>13</v>
      </c>
      <c r="E352" s="10"/>
      <c r="F352" s="10">
        <v>16</v>
      </c>
      <c r="G352" s="10">
        <v>11</v>
      </c>
      <c r="H352" s="10">
        <v>10</v>
      </c>
      <c r="I352" s="10"/>
      <c r="J352" s="10">
        <v>15</v>
      </c>
      <c r="K352" s="10"/>
      <c r="L352" s="10"/>
      <c r="M352" s="10"/>
      <c r="N352" s="10">
        <v>15</v>
      </c>
    </row>
    <row r="353" spans="1:14" ht="21" customHeight="1" x14ac:dyDescent="0.25">
      <c r="A353" s="4" t="s">
        <v>215</v>
      </c>
      <c r="B353" s="68" t="s">
        <v>409</v>
      </c>
      <c r="C353" s="10">
        <v>11</v>
      </c>
      <c r="D353" s="10">
        <v>14</v>
      </c>
      <c r="E353" s="10"/>
      <c r="F353" s="10">
        <v>17</v>
      </c>
      <c r="G353" s="10">
        <v>11</v>
      </c>
      <c r="H353" s="10">
        <v>13</v>
      </c>
      <c r="I353" s="10"/>
      <c r="J353" s="10">
        <v>16</v>
      </c>
      <c r="K353" s="10"/>
      <c r="L353" s="10"/>
      <c r="M353" s="10"/>
      <c r="N353" s="10">
        <v>16</v>
      </c>
    </row>
    <row r="354" spans="1:14" ht="21" customHeight="1" x14ac:dyDescent="0.25">
      <c r="A354" s="4" t="s">
        <v>216</v>
      </c>
      <c r="B354" s="68" t="s">
        <v>410</v>
      </c>
      <c r="C354" s="10">
        <v>11</v>
      </c>
      <c r="D354" s="10">
        <v>9</v>
      </c>
      <c r="E354" s="10"/>
      <c r="F354" s="10">
        <v>12</v>
      </c>
      <c r="G354" s="10">
        <v>10</v>
      </c>
      <c r="H354" s="10">
        <v>8</v>
      </c>
      <c r="I354" s="10"/>
      <c r="J354" s="10">
        <v>12</v>
      </c>
      <c r="K354" s="10"/>
      <c r="L354" s="10"/>
      <c r="M354" s="10"/>
      <c r="N354" s="10">
        <v>12</v>
      </c>
    </row>
    <row r="355" spans="1:14" ht="21" customHeight="1" x14ac:dyDescent="0.25">
      <c r="A355" s="4" t="s">
        <v>217</v>
      </c>
      <c r="B355" s="68" t="s">
        <v>405</v>
      </c>
      <c r="C355" s="10">
        <v>11</v>
      </c>
      <c r="D355" s="10">
        <v>9</v>
      </c>
      <c r="E355" s="10"/>
      <c r="F355" s="10">
        <v>12</v>
      </c>
      <c r="G355" s="10">
        <v>12</v>
      </c>
      <c r="H355" s="10">
        <v>8</v>
      </c>
      <c r="I355" s="10"/>
      <c r="J355" s="10">
        <v>10</v>
      </c>
      <c r="K355" s="10"/>
      <c r="L355" s="10"/>
      <c r="M355" s="10"/>
      <c r="N355" s="10">
        <v>10</v>
      </c>
    </row>
    <row r="356" spans="1:14" ht="21" customHeight="1" x14ac:dyDescent="0.25">
      <c r="A356" s="4" t="s">
        <v>218</v>
      </c>
      <c r="B356" s="68" t="s">
        <v>404</v>
      </c>
      <c r="C356" s="10">
        <v>11</v>
      </c>
      <c r="D356" s="10">
        <v>12</v>
      </c>
      <c r="E356" s="10"/>
      <c r="F356" s="10">
        <v>15</v>
      </c>
      <c r="G356" s="10">
        <v>11</v>
      </c>
      <c r="H356" s="10">
        <v>10</v>
      </c>
      <c r="I356" s="10"/>
      <c r="J356" s="10">
        <v>15</v>
      </c>
      <c r="K356" s="10"/>
      <c r="L356" s="10"/>
      <c r="M356" s="10"/>
      <c r="N356" s="10">
        <v>15</v>
      </c>
    </row>
    <row r="357" spans="1:14" ht="21" customHeight="1" x14ac:dyDescent="0.25">
      <c r="A357" s="4" t="s">
        <v>219</v>
      </c>
      <c r="B357" s="68" t="s">
        <v>403</v>
      </c>
      <c r="C357" s="10">
        <v>11</v>
      </c>
      <c r="D357" s="10">
        <v>15</v>
      </c>
      <c r="E357" s="10"/>
      <c r="F357" s="10">
        <v>18</v>
      </c>
      <c r="G357" s="10">
        <v>11</v>
      </c>
      <c r="H357" s="10">
        <v>11</v>
      </c>
      <c r="I357" s="10"/>
      <c r="J357" s="10">
        <v>15</v>
      </c>
      <c r="K357" s="10"/>
      <c r="L357" s="10"/>
      <c r="M357" s="10"/>
      <c r="N357" s="10">
        <v>15</v>
      </c>
    </row>
    <row r="358" spans="1:14" ht="21" customHeight="1" x14ac:dyDescent="0.25">
      <c r="A358" s="3">
        <v>2</v>
      </c>
      <c r="B358" s="69" t="s">
        <v>455</v>
      </c>
      <c r="C358" s="13">
        <f>C359</f>
        <v>11</v>
      </c>
      <c r="D358" s="13">
        <f t="shared" ref="D358:N358" si="73">D359</f>
        <v>13</v>
      </c>
      <c r="E358" s="13">
        <f t="shared" si="73"/>
        <v>0</v>
      </c>
      <c r="F358" s="13">
        <f t="shared" si="73"/>
        <v>16</v>
      </c>
      <c r="G358" s="13">
        <f t="shared" si="73"/>
        <v>12</v>
      </c>
      <c r="H358" s="13">
        <f t="shared" si="73"/>
        <v>12</v>
      </c>
      <c r="I358" s="13">
        <f t="shared" si="73"/>
        <v>0</v>
      </c>
      <c r="J358" s="13">
        <f t="shared" si="73"/>
        <v>14</v>
      </c>
      <c r="K358" s="13">
        <f t="shared" si="73"/>
        <v>0</v>
      </c>
      <c r="L358" s="13">
        <f t="shared" si="73"/>
        <v>0</v>
      </c>
      <c r="M358" s="13">
        <f t="shared" si="73"/>
        <v>0</v>
      </c>
      <c r="N358" s="13">
        <f t="shared" si="73"/>
        <v>14</v>
      </c>
    </row>
    <row r="359" spans="1:14" ht="21" customHeight="1" x14ac:dyDescent="0.25">
      <c r="A359" s="4" t="s">
        <v>225</v>
      </c>
      <c r="B359" s="68" t="s">
        <v>408</v>
      </c>
      <c r="C359" s="10">
        <v>11</v>
      </c>
      <c r="D359" s="10">
        <v>13</v>
      </c>
      <c r="E359" s="10"/>
      <c r="F359" s="10">
        <v>16</v>
      </c>
      <c r="G359" s="10">
        <v>12</v>
      </c>
      <c r="H359" s="10">
        <v>12</v>
      </c>
      <c r="I359" s="10"/>
      <c r="J359" s="10">
        <v>14</v>
      </c>
      <c r="K359" s="10"/>
      <c r="L359" s="10"/>
      <c r="M359" s="10"/>
      <c r="N359" s="10">
        <v>14</v>
      </c>
    </row>
    <row r="360" spans="1:14" ht="21" customHeight="1" x14ac:dyDescent="0.25">
      <c r="A360" s="75" t="s">
        <v>394</v>
      </c>
      <c r="B360" s="76" t="s">
        <v>367</v>
      </c>
      <c r="C360" s="77">
        <f>C361+C372</f>
        <v>121</v>
      </c>
      <c r="D360" s="77">
        <f t="shared" ref="D360:N360" si="74">D361+D372</f>
        <v>138</v>
      </c>
      <c r="E360" s="77">
        <f t="shared" si="74"/>
        <v>0</v>
      </c>
      <c r="F360" s="77">
        <f t="shared" si="74"/>
        <v>171</v>
      </c>
      <c r="G360" s="77">
        <f t="shared" si="74"/>
        <v>119</v>
      </c>
      <c r="H360" s="77">
        <f t="shared" si="74"/>
        <v>107</v>
      </c>
      <c r="I360" s="77">
        <f t="shared" si="74"/>
        <v>0</v>
      </c>
      <c r="J360" s="77">
        <f t="shared" si="74"/>
        <v>127</v>
      </c>
      <c r="K360" s="77">
        <f t="shared" si="74"/>
        <v>0</v>
      </c>
      <c r="L360" s="77">
        <f t="shared" si="74"/>
        <v>0</v>
      </c>
      <c r="M360" s="77">
        <f t="shared" si="74"/>
        <v>0</v>
      </c>
      <c r="N360" s="77">
        <f t="shared" si="74"/>
        <v>127</v>
      </c>
    </row>
    <row r="361" spans="1:14" ht="21" customHeight="1" x14ac:dyDescent="0.25">
      <c r="A361" s="3">
        <v>1</v>
      </c>
      <c r="B361" s="69" t="s">
        <v>444</v>
      </c>
      <c r="C361" s="13">
        <f>SUM(C362:C371)</f>
        <v>110</v>
      </c>
      <c r="D361" s="13">
        <f t="shared" ref="D361:N361" si="75">SUM(D362:D371)</f>
        <v>126</v>
      </c>
      <c r="E361" s="13">
        <f t="shared" si="75"/>
        <v>0</v>
      </c>
      <c r="F361" s="13">
        <f t="shared" si="75"/>
        <v>156</v>
      </c>
      <c r="G361" s="13">
        <f t="shared" si="75"/>
        <v>108</v>
      </c>
      <c r="H361" s="13">
        <f t="shared" si="75"/>
        <v>98</v>
      </c>
      <c r="I361" s="13">
        <f t="shared" si="75"/>
        <v>0</v>
      </c>
      <c r="J361" s="13">
        <f t="shared" si="75"/>
        <v>116</v>
      </c>
      <c r="K361" s="13">
        <f t="shared" si="75"/>
        <v>0</v>
      </c>
      <c r="L361" s="13">
        <f t="shared" si="75"/>
        <v>0</v>
      </c>
      <c r="M361" s="13">
        <f t="shared" si="75"/>
        <v>0</v>
      </c>
      <c r="N361" s="13">
        <f t="shared" si="75"/>
        <v>116</v>
      </c>
    </row>
    <row r="362" spans="1:14" ht="21" customHeight="1" x14ac:dyDescent="0.25">
      <c r="A362" s="4" t="s">
        <v>213</v>
      </c>
      <c r="B362" s="68" t="s">
        <v>551</v>
      </c>
      <c r="C362" s="10">
        <v>11</v>
      </c>
      <c r="D362" s="10">
        <v>14</v>
      </c>
      <c r="E362" s="10"/>
      <c r="F362" s="10">
        <v>17</v>
      </c>
      <c r="G362" s="10">
        <v>11</v>
      </c>
      <c r="H362" s="10">
        <v>10</v>
      </c>
      <c r="I362" s="10"/>
      <c r="J362" s="10">
        <v>9</v>
      </c>
      <c r="K362" s="10"/>
      <c r="L362" s="10"/>
      <c r="M362" s="10"/>
      <c r="N362" s="10">
        <v>9</v>
      </c>
    </row>
    <row r="363" spans="1:14" ht="21" customHeight="1" x14ac:dyDescent="0.25">
      <c r="A363" s="4" t="s">
        <v>214</v>
      </c>
      <c r="B363" s="68" t="s">
        <v>552</v>
      </c>
      <c r="C363" s="10">
        <v>11</v>
      </c>
      <c r="D363" s="10">
        <v>14</v>
      </c>
      <c r="E363" s="10"/>
      <c r="F363" s="10">
        <v>17</v>
      </c>
      <c r="G363" s="10">
        <v>11</v>
      </c>
      <c r="H363" s="10">
        <v>9</v>
      </c>
      <c r="I363" s="10"/>
      <c r="J363" s="10">
        <v>13</v>
      </c>
      <c r="K363" s="10"/>
      <c r="L363" s="10"/>
      <c r="M363" s="10"/>
      <c r="N363" s="10">
        <v>13</v>
      </c>
    </row>
    <row r="364" spans="1:14" ht="21" customHeight="1" x14ac:dyDescent="0.25">
      <c r="A364" s="4" t="s">
        <v>215</v>
      </c>
      <c r="B364" s="68" t="s">
        <v>553</v>
      </c>
      <c r="C364" s="10">
        <v>11</v>
      </c>
      <c r="D364" s="10">
        <v>14</v>
      </c>
      <c r="E364" s="10"/>
      <c r="F364" s="10">
        <v>17</v>
      </c>
      <c r="G364" s="10">
        <v>11</v>
      </c>
      <c r="H364" s="10">
        <v>11</v>
      </c>
      <c r="I364" s="10"/>
      <c r="J364" s="10">
        <v>14</v>
      </c>
      <c r="K364" s="10"/>
      <c r="L364" s="10"/>
      <c r="M364" s="10"/>
      <c r="N364" s="10">
        <v>14</v>
      </c>
    </row>
    <row r="365" spans="1:14" ht="21" customHeight="1" x14ac:dyDescent="0.25">
      <c r="A365" s="4" t="s">
        <v>216</v>
      </c>
      <c r="B365" s="68" t="s">
        <v>554</v>
      </c>
      <c r="C365" s="10">
        <v>11</v>
      </c>
      <c r="D365" s="10">
        <v>12</v>
      </c>
      <c r="E365" s="10"/>
      <c r="F365" s="10">
        <v>15</v>
      </c>
      <c r="G365" s="10">
        <v>11</v>
      </c>
      <c r="H365" s="10">
        <v>11</v>
      </c>
      <c r="I365" s="10"/>
      <c r="J365" s="10">
        <v>12</v>
      </c>
      <c r="K365" s="10"/>
      <c r="L365" s="10"/>
      <c r="M365" s="10"/>
      <c r="N365" s="10">
        <v>12</v>
      </c>
    </row>
    <row r="366" spans="1:14" ht="21" customHeight="1" x14ac:dyDescent="0.25">
      <c r="A366" s="4" t="s">
        <v>217</v>
      </c>
      <c r="B366" s="68" t="s">
        <v>555</v>
      </c>
      <c r="C366" s="10">
        <v>11</v>
      </c>
      <c r="D366" s="10">
        <v>13</v>
      </c>
      <c r="E366" s="10"/>
      <c r="F366" s="10">
        <v>16</v>
      </c>
      <c r="G366" s="10">
        <v>11</v>
      </c>
      <c r="H366" s="10">
        <v>9</v>
      </c>
      <c r="I366" s="10"/>
      <c r="J366" s="10">
        <v>12</v>
      </c>
      <c r="K366" s="10"/>
      <c r="L366" s="10"/>
      <c r="M366" s="10"/>
      <c r="N366" s="10">
        <v>12</v>
      </c>
    </row>
    <row r="367" spans="1:14" ht="21" customHeight="1" x14ac:dyDescent="0.25">
      <c r="A367" s="4" t="s">
        <v>218</v>
      </c>
      <c r="B367" s="68" t="s">
        <v>556</v>
      </c>
      <c r="C367" s="10">
        <v>11</v>
      </c>
      <c r="D367" s="10">
        <v>13</v>
      </c>
      <c r="E367" s="10"/>
      <c r="F367" s="10">
        <v>16</v>
      </c>
      <c r="G367" s="10">
        <v>10</v>
      </c>
      <c r="H367" s="10">
        <v>9</v>
      </c>
      <c r="I367" s="10"/>
      <c r="J367" s="10">
        <v>13</v>
      </c>
      <c r="K367" s="10"/>
      <c r="L367" s="10"/>
      <c r="M367" s="10"/>
      <c r="N367" s="10">
        <v>13</v>
      </c>
    </row>
    <row r="368" spans="1:14" ht="21" customHeight="1" x14ac:dyDescent="0.25">
      <c r="A368" s="4" t="s">
        <v>219</v>
      </c>
      <c r="B368" s="68" t="s">
        <v>557</v>
      </c>
      <c r="C368" s="10">
        <v>11</v>
      </c>
      <c r="D368" s="10">
        <v>11</v>
      </c>
      <c r="E368" s="10"/>
      <c r="F368" s="10">
        <v>14</v>
      </c>
      <c r="G368" s="10">
        <v>9</v>
      </c>
      <c r="H368" s="10">
        <v>11</v>
      </c>
      <c r="I368" s="10"/>
      <c r="J368" s="10">
        <v>13</v>
      </c>
      <c r="K368" s="10"/>
      <c r="L368" s="10"/>
      <c r="M368" s="10"/>
      <c r="N368" s="10">
        <v>13</v>
      </c>
    </row>
    <row r="369" spans="1:14" ht="21" customHeight="1" x14ac:dyDescent="0.25">
      <c r="A369" s="4" t="s">
        <v>220</v>
      </c>
      <c r="B369" s="68" t="s">
        <v>558</v>
      </c>
      <c r="C369" s="10">
        <v>11</v>
      </c>
      <c r="D369" s="10">
        <v>11</v>
      </c>
      <c r="E369" s="10"/>
      <c r="F369" s="10">
        <v>14</v>
      </c>
      <c r="G369" s="10">
        <v>12</v>
      </c>
      <c r="H369" s="10">
        <v>9</v>
      </c>
      <c r="I369" s="10"/>
      <c r="J369" s="10">
        <v>9</v>
      </c>
      <c r="K369" s="10"/>
      <c r="L369" s="10"/>
      <c r="M369" s="10"/>
      <c r="N369" s="10">
        <v>9</v>
      </c>
    </row>
    <row r="370" spans="1:14" ht="21" customHeight="1" x14ac:dyDescent="0.25">
      <c r="A370" s="4" t="s">
        <v>221</v>
      </c>
      <c r="B370" s="68" t="s">
        <v>559</v>
      </c>
      <c r="C370" s="10">
        <v>11</v>
      </c>
      <c r="D370" s="10">
        <v>13</v>
      </c>
      <c r="E370" s="10"/>
      <c r="F370" s="10">
        <v>16</v>
      </c>
      <c r="G370" s="10">
        <v>11</v>
      </c>
      <c r="H370" s="10">
        <v>10</v>
      </c>
      <c r="I370" s="10"/>
      <c r="J370" s="10">
        <v>10</v>
      </c>
      <c r="K370" s="10"/>
      <c r="L370" s="10"/>
      <c r="M370" s="10"/>
      <c r="N370" s="10">
        <v>10</v>
      </c>
    </row>
    <row r="371" spans="1:14" ht="21" customHeight="1" x14ac:dyDescent="0.25">
      <c r="A371" s="4" t="s">
        <v>456</v>
      </c>
      <c r="B371" s="68" t="s">
        <v>560</v>
      </c>
      <c r="C371" s="10">
        <v>11</v>
      </c>
      <c r="D371" s="10">
        <v>11</v>
      </c>
      <c r="E371" s="10"/>
      <c r="F371" s="10">
        <v>14</v>
      </c>
      <c r="G371" s="10">
        <v>11</v>
      </c>
      <c r="H371" s="10">
        <v>9</v>
      </c>
      <c r="I371" s="10"/>
      <c r="J371" s="10">
        <v>11</v>
      </c>
      <c r="K371" s="10"/>
      <c r="L371" s="10"/>
      <c r="M371" s="10"/>
      <c r="N371" s="10">
        <v>11</v>
      </c>
    </row>
    <row r="372" spans="1:14" ht="21" customHeight="1" x14ac:dyDescent="0.25">
      <c r="A372" s="3">
        <v>2</v>
      </c>
      <c r="B372" s="69" t="s">
        <v>455</v>
      </c>
      <c r="C372" s="13">
        <f>C373</f>
        <v>11</v>
      </c>
      <c r="D372" s="13">
        <f t="shared" ref="D372:N372" si="76">D373</f>
        <v>12</v>
      </c>
      <c r="E372" s="13">
        <f t="shared" si="76"/>
        <v>0</v>
      </c>
      <c r="F372" s="13">
        <f t="shared" si="76"/>
        <v>15</v>
      </c>
      <c r="G372" s="13">
        <f t="shared" si="76"/>
        <v>11</v>
      </c>
      <c r="H372" s="13">
        <f t="shared" si="76"/>
        <v>9</v>
      </c>
      <c r="I372" s="13">
        <f t="shared" si="76"/>
        <v>0</v>
      </c>
      <c r="J372" s="13">
        <f t="shared" si="76"/>
        <v>11</v>
      </c>
      <c r="K372" s="13">
        <f t="shared" si="76"/>
        <v>0</v>
      </c>
      <c r="L372" s="13">
        <f t="shared" si="76"/>
        <v>0</v>
      </c>
      <c r="M372" s="13">
        <f t="shared" si="76"/>
        <v>0</v>
      </c>
      <c r="N372" s="13">
        <f t="shared" si="76"/>
        <v>11</v>
      </c>
    </row>
    <row r="373" spans="1:14" ht="21" customHeight="1" x14ac:dyDescent="0.25">
      <c r="A373" s="4" t="s">
        <v>225</v>
      </c>
      <c r="B373" s="68" t="s">
        <v>561</v>
      </c>
      <c r="C373" s="10">
        <v>11</v>
      </c>
      <c r="D373" s="10">
        <v>12</v>
      </c>
      <c r="E373" s="10"/>
      <c r="F373" s="10">
        <v>15</v>
      </c>
      <c r="G373" s="10">
        <v>11</v>
      </c>
      <c r="H373" s="10">
        <v>9</v>
      </c>
      <c r="I373" s="10"/>
      <c r="J373" s="10">
        <v>11</v>
      </c>
      <c r="K373" s="10"/>
      <c r="L373" s="10"/>
      <c r="M373" s="10"/>
      <c r="N373" s="10">
        <v>11</v>
      </c>
    </row>
    <row r="374" spans="1:14" ht="21" customHeight="1" x14ac:dyDescent="0.25">
      <c r="A374" s="75" t="s">
        <v>402</v>
      </c>
      <c r="B374" s="76" t="s">
        <v>353</v>
      </c>
      <c r="C374" s="77">
        <f>C375+C394</f>
        <v>209</v>
      </c>
      <c r="D374" s="77">
        <f t="shared" ref="D374:N374" si="77">D375+D394</f>
        <v>227</v>
      </c>
      <c r="E374" s="77">
        <f t="shared" si="77"/>
        <v>0</v>
      </c>
      <c r="F374" s="77">
        <f t="shared" si="77"/>
        <v>284</v>
      </c>
      <c r="G374" s="77">
        <f t="shared" si="77"/>
        <v>208</v>
      </c>
      <c r="H374" s="77">
        <f t="shared" si="77"/>
        <v>188</v>
      </c>
      <c r="I374" s="77">
        <f t="shared" si="77"/>
        <v>0</v>
      </c>
      <c r="J374" s="77">
        <f t="shared" si="77"/>
        <v>224</v>
      </c>
      <c r="K374" s="77">
        <f t="shared" si="77"/>
        <v>0</v>
      </c>
      <c r="L374" s="77">
        <f t="shared" si="77"/>
        <v>0</v>
      </c>
      <c r="M374" s="77">
        <f t="shared" si="77"/>
        <v>0</v>
      </c>
      <c r="N374" s="77">
        <f t="shared" si="77"/>
        <v>224</v>
      </c>
    </row>
    <row r="375" spans="1:14" ht="21" customHeight="1" x14ac:dyDescent="0.25">
      <c r="A375" s="3">
        <v>1</v>
      </c>
      <c r="B375" s="69" t="s">
        <v>444</v>
      </c>
      <c r="C375" s="13">
        <f>SUM(C376:C393)</f>
        <v>198</v>
      </c>
      <c r="D375" s="13">
        <f t="shared" ref="D375:N375" si="78">SUM(D376:D393)</f>
        <v>215</v>
      </c>
      <c r="E375" s="13">
        <f t="shared" si="78"/>
        <v>0</v>
      </c>
      <c r="F375" s="13">
        <f t="shared" si="78"/>
        <v>268</v>
      </c>
      <c r="G375" s="13">
        <f t="shared" si="78"/>
        <v>197</v>
      </c>
      <c r="H375" s="13">
        <f t="shared" si="78"/>
        <v>178</v>
      </c>
      <c r="I375" s="13">
        <f t="shared" si="78"/>
        <v>0</v>
      </c>
      <c r="J375" s="13">
        <f t="shared" si="78"/>
        <v>213</v>
      </c>
      <c r="K375" s="13">
        <f t="shared" si="78"/>
        <v>0</v>
      </c>
      <c r="L375" s="13">
        <f t="shared" si="78"/>
        <v>0</v>
      </c>
      <c r="M375" s="13">
        <f t="shared" si="78"/>
        <v>0</v>
      </c>
      <c r="N375" s="13">
        <f t="shared" si="78"/>
        <v>213</v>
      </c>
    </row>
    <row r="376" spans="1:14" ht="21" customHeight="1" x14ac:dyDescent="0.25">
      <c r="A376" s="4" t="s">
        <v>213</v>
      </c>
      <c r="B376" s="68" t="s">
        <v>355</v>
      </c>
      <c r="C376" s="10">
        <v>11</v>
      </c>
      <c r="D376" s="10">
        <v>12</v>
      </c>
      <c r="E376" s="10"/>
      <c r="F376" s="10">
        <v>14</v>
      </c>
      <c r="G376" s="10">
        <v>11</v>
      </c>
      <c r="H376" s="10">
        <v>11</v>
      </c>
      <c r="I376" s="10"/>
      <c r="J376" s="10">
        <v>11</v>
      </c>
      <c r="K376" s="10"/>
      <c r="L376" s="10"/>
      <c r="M376" s="10"/>
      <c r="N376" s="10">
        <v>11</v>
      </c>
    </row>
    <row r="377" spans="1:14" ht="21" customHeight="1" x14ac:dyDescent="0.25">
      <c r="A377" s="4" t="s">
        <v>214</v>
      </c>
      <c r="B377" s="68" t="s">
        <v>344</v>
      </c>
      <c r="C377" s="10">
        <v>11</v>
      </c>
      <c r="D377" s="10">
        <v>11</v>
      </c>
      <c r="E377" s="10"/>
      <c r="F377" s="10">
        <v>14</v>
      </c>
      <c r="G377" s="10">
        <v>10</v>
      </c>
      <c r="H377" s="10">
        <v>10</v>
      </c>
      <c r="I377" s="10"/>
      <c r="J377" s="10">
        <v>11</v>
      </c>
      <c r="K377" s="10"/>
      <c r="L377" s="10"/>
      <c r="M377" s="10"/>
      <c r="N377" s="10">
        <v>11</v>
      </c>
    </row>
    <row r="378" spans="1:14" ht="21" customHeight="1" x14ac:dyDescent="0.25">
      <c r="A378" s="4" t="s">
        <v>215</v>
      </c>
      <c r="B378" s="68" t="s">
        <v>360</v>
      </c>
      <c r="C378" s="10">
        <v>11</v>
      </c>
      <c r="D378" s="10">
        <v>12</v>
      </c>
      <c r="E378" s="10"/>
      <c r="F378" s="10">
        <v>15</v>
      </c>
      <c r="G378" s="10">
        <v>11</v>
      </c>
      <c r="H378" s="10">
        <v>10</v>
      </c>
      <c r="I378" s="10"/>
      <c r="J378" s="10">
        <v>12</v>
      </c>
      <c r="K378" s="10"/>
      <c r="L378" s="10"/>
      <c r="M378" s="10"/>
      <c r="N378" s="10">
        <v>12</v>
      </c>
    </row>
    <row r="379" spans="1:14" ht="21" customHeight="1" x14ac:dyDescent="0.25">
      <c r="A379" s="4" t="s">
        <v>216</v>
      </c>
      <c r="B379" s="68" t="s">
        <v>345</v>
      </c>
      <c r="C379" s="10">
        <v>11</v>
      </c>
      <c r="D379" s="10">
        <v>12</v>
      </c>
      <c r="E379" s="10"/>
      <c r="F379" s="10">
        <v>15</v>
      </c>
      <c r="G379" s="10">
        <v>12</v>
      </c>
      <c r="H379" s="10">
        <v>11</v>
      </c>
      <c r="I379" s="10"/>
      <c r="J379" s="10">
        <v>9</v>
      </c>
      <c r="K379" s="10"/>
      <c r="L379" s="10"/>
      <c r="M379" s="10"/>
      <c r="N379" s="10">
        <v>9</v>
      </c>
    </row>
    <row r="380" spans="1:14" ht="21" customHeight="1" x14ac:dyDescent="0.25">
      <c r="A380" s="4" t="s">
        <v>217</v>
      </c>
      <c r="B380" s="68" t="s">
        <v>290</v>
      </c>
      <c r="C380" s="10">
        <v>11</v>
      </c>
      <c r="D380" s="10">
        <v>12</v>
      </c>
      <c r="E380" s="10"/>
      <c r="F380" s="10">
        <v>14</v>
      </c>
      <c r="G380" s="10">
        <v>11</v>
      </c>
      <c r="H380" s="10">
        <v>9</v>
      </c>
      <c r="I380" s="10"/>
      <c r="J380" s="10">
        <v>12</v>
      </c>
      <c r="K380" s="10"/>
      <c r="L380" s="10"/>
      <c r="M380" s="10"/>
      <c r="N380" s="10">
        <v>12</v>
      </c>
    </row>
    <row r="381" spans="1:14" ht="21" customHeight="1" x14ac:dyDescent="0.25">
      <c r="A381" s="4" t="s">
        <v>218</v>
      </c>
      <c r="B381" s="68" t="s">
        <v>348</v>
      </c>
      <c r="C381" s="10">
        <v>11</v>
      </c>
      <c r="D381" s="10">
        <v>12</v>
      </c>
      <c r="E381" s="10"/>
      <c r="F381" s="10">
        <v>15</v>
      </c>
      <c r="G381" s="10">
        <v>11</v>
      </c>
      <c r="H381" s="10">
        <v>10</v>
      </c>
      <c r="I381" s="10"/>
      <c r="J381" s="10">
        <v>12</v>
      </c>
      <c r="K381" s="10"/>
      <c r="L381" s="10"/>
      <c r="M381" s="10"/>
      <c r="N381" s="10">
        <v>12</v>
      </c>
    </row>
    <row r="382" spans="1:14" ht="21" customHeight="1" x14ac:dyDescent="0.25">
      <c r="A382" s="4" t="s">
        <v>219</v>
      </c>
      <c r="B382" s="68" t="s">
        <v>351</v>
      </c>
      <c r="C382" s="10">
        <v>11</v>
      </c>
      <c r="D382" s="10">
        <v>12</v>
      </c>
      <c r="E382" s="10"/>
      <c r="F382" s="10">
        <v>16</v>
      </c>
      <c r="G382" s="10">
        <v>12</v>
      </c>
      <c r="H382" s="10">
        <v>10</v>
      </c>
      <c r="I382" s="10"/>
      <c r="J382" s="10">
        <v>12</v>
      </c>
      <c r="K382" s="10"/>
      <c r="L382" s="10"/>
      <c r="M382" s="10"/>
      <c r="N382" s="10">
        <v>12</v>
      </c>
    </row>
    <row r="383" spans="1:14" ht="21" customHeight="1" x14ac:dyDescent="0.25">
      <c r="A383" s="4" t="s">
        <v>220</v>
      </c>
      <c r="B383" s="68" t="s">
        <v>358</v>
      </c>
      <c r="C383" s="10">
        <v>11</v>
      </c>
      <c r="D383" s="10">
        <v>12</v>
      </c>
      <c r="E383" s="10"/>
      <c r="F383" s="10">
        <v>16</v>
      </c>
      <c r="G383" s="10">
        <v>11</v>
      </c>
      <c r="H383" s="10">
        <v>9</v>
      </c>
      <c r="I383" s="10"/>
      <c r="J383" s="10">
        <v>10</v>
      </c>
      <c r="K383" s="10"/>
      <c r="L383" s="10"/>
      <c r="M383" s="10"/>
      <c r="N383" s="10">
        <v>10</v>
      </c>
    </row>
    <row r="384" spans="1:14" ht="21" customHeight="1" x14ac:dyDescent="0.25">
      <c r="A384" s="4" t="s">
        <v>221</v>
      </c>
      <c r="B384" s="68" t="s">
        <v>349</v>
      </c>
      <c r="C384" s="10">
        <v>11</v>
      </c>
      <c r="D384" s="10">
        <v>12</v>
      </c>
      <c r="E384" s="10"/>
      <c r="F384" s="10">
        <v>14</v>
      </c>
      <c r="G384" s="10">
        <v>11</v>
      </c>
      <c r="H384" s="10">
        <v>10</v>
      </c>
      <c r="I384" s="10"/>
      <c r="J384" s="10">
        <v>14</v>
      </c>
      <c r="K384" s="10"/>
      <c r="L384" s="10"/>
      <c r="M384" s="10"/>
      <c r="N384" s="10">
        <v>14</v>
      </c>
    </row>
    <row r="385" spans="1:14" ht="21" customHeight="1" x14ac:dyDescent="0.25">
      <c r="A385" s="4" t="s">
        <v>456</v>
      </c>
      <c r="B385" s="68" t="s">
        <v>356</v>
      </c>
      <c r="C385" s="10">
        <v>11</v>
      </c>
      <c r="D385" s="10">
        <v>12</v>
      </c>
      <c r="E385" s="10"/>
      <c r="F385" s="10">
        <v>15</v>
      </c>
      <c r="G385" s="10">
        <v>11</v>
      </c>
      <c r="H385" s="10">
        <v>11</v>
      </c>
      <c r="I385" s="10"/>
      <c r="J385" s="10">
        <v>14</v>
      </c>
      <c r="K385" s="10"/>
      <c r="L385" s="10"/>
      <c r="M385" s="10"/>
      <c r="N385" s="10">
        <v>14</v>
      </c>
    </row>
    <row r="386" spans="1:14" ht="21" customHeight="1" x14ac:dyDescent="0.25">
      <c r="A386" s="4" t="s">
        <v>457</v>
      </c>
      <c r="B386" s="68" t="s">
        <v>357</v>
      </c>
      <c r="C386" s="10">
        <v>11</v>
      </c>
      <c r="D386" s="10">
        <v>12</v>
      </c>
      <c r="E386" s="10"/>
      <c r="F386" s="10">
        <v>15</v>
      </c>
      <c r="G386" s="10">
        <v>10</v>
      </c>
      <c r="H386" s="10">
        <v>11</v>
      </c>
      <c r="I386" s="10"/>
      <c r="J386" s="10">
        <v>11</v>
      </c>
      <c r="K386" s="10"/>
      <c r="L386" s="10"/>
      <c r="M386" s="10"/>
      <c r="N386" s="10">
        <v>11</v>
      </c>
    </row>
    <row r="387" spans="1:14" ht="21" customHeight="1" x14ac:dyDescent="0.25">
      <c r="A387" s="4" t="s">
        <v>458</v>
      </c>
      <c r="B387" s="68" t="s">
        <v>359</v>
      </c>
      <c r="C387" s="10">
        <v>11</v>
      </c>
      <c r="D387" s="10">
        <v>12</v>
      </c>
      <c r="E387" s="10"/>
      <c r="F387" s="10">
        <v>15</v>
      </c>
      <c r="G387" s="10">
        <v>10</v>
      </c>
      <c r="H387" s="10">
        <v>10</v>
      </c>
      <c r="I387" s="10"/>
      <c r="J387" s="10">
        <v>14</v>
      </c>
      <c r="K387" s="10"/>
      <c r="L387" s="10"/>
      <c r="M387" s="10"/>
      <c r="N387" s="10">
        <v>14</v>
      </c>
    </row>
    <row r="388" spans="1:14" ht="21" customHeight="1" x14ac:dyDescent="0.25">
      <c r="A388" s="4" t="s">
        <v>459</v>
      </c>
      <c r="B388" s="68" t="s">
        <v>346</v>
      </c>
      <c r="C388" s="10">
        <v>11</v>
      </c>
      <c r="D388" s="10">
        <v>12</v>
      </c>
      <c r="E388" s="10"/>
      <c r="F388" s="10">
        <v>15</v>
      </c>
      <c r="G388" s="10">
        <v>11</v>
      </c>
      <c r="H388" s="10">
        <v>10</v>
      </c>
      <c r="I388" s="10"/>
      <c r="J388" s="10">
        <v>11</v>
      </c>
      <c r="K388" s="10"/>
      <c r="L388" s="10"/>
      <c r="M388" s="10"/>
      <c r="N388" s="10">
        <v>11</v>
      </c>
    </row>
    <row r="389" spans="1:14" ht="21" customHeight="1" x14ac:dyDescent="0.25">
      <c r="A389" s="4" t="s">
        <v>460</v>
      </c>
      <c r="B389" s="68" t="s">
        <v>347</v>
      </c>
      <c r="C389" s="10">
        <v>11</v>
      </c>
      <c r="D389" s="10">
        <v>12</v>
      </c>
      <c r="E389" s="10"/>
      <c r="F389" s="10">
        <v>14</v>
      </c>
      <c r="G389" s="10">
        <v>11</v>
      </c>
      <c r="H389" s="10">
        <v>9</v>
      </c>
      <c r="I389" s="10"/>
      <c r="J389" s="10">
        <v>12</v>
      </c>
      <c r="K389" s="10"/>
      <c r="L389" s="10"/>
      <c r="M389" s="10"/>
      <c r="N389" s="10">
        <v>12</v>
      </c>
    </row>
    <row r="390" spans="1:14" ht="21" customHeight="1" x14ac:dyDescent="0.25">
      <c r="A390" s="4" t="s">
        <v>461</v>
      </c>
      <c r="B390" s="68" t="s">
        <v>350</v>
      </c>
      <c r="C390" s="10">
        <v>11</v>
      </c>
      <c r="D390" s="10">
        <v>12</v>
      </c>
      <c r="E390" s="10"/>
      <c r="F390" s="10">
        <v>15</v>
      </c>
      <c r="G390" s="10">
        <v>11</v>
      </c>
      <c r="H390" s="10">
        <v>9</v>
      </c>
      <c r="I390" s="10"/>
      <c r="J390" s="10">
        <v>11</v>
      </c>
      <c r="K390" s="10"/>
      <c r="L390" s="10"/>
      <c r="M390" s="10"/>
      <c r="N390" s="10">
        <v>11</v>
      </c>
    </row>
    <row r="391" spans="1:14" ht="21" customHeight="1" x14ac:dyDescent="0.25">
      <c r="A391" s="4" t="s">
        <v>462</v>
      </c>
      <c r="B391" s="68" t="s">
        <v>354</v>
      </c>
      <c r="C391" s="10">
        <v>11</v>
      </c>
      <c r="D391" s="10">
        <v>12</v>
      </c>
      <c r="E391" s="10"/>
      <c r="F391" s="10">
        <v>16</v>
      </c>
      <c r="G391" s="10">
        <v>11</v>
      </c>
      <c r="H391" s="10">
        <v>9</v>
      </c>
      <c r="I391" s="10"/>
      <c r="J391" s="10">
        <v>13</v>
      </c>
      <c r="K391" s="10"/>
      <c r="L391" s="10"/>
      <c r="M391" s="10"/>
      <c r="N391" s="10">
        <v>13</v>
      </c>
    </row>
    <row r="392" spans="1:14" ht="21" customHeight="1" x14ac:dyDescent="0.25">
      <c r="A392" s="4" t="s">
        <v>463</v>
      </c>
      <c r="B392" s="68" t="s">
        <v>352</v>
      </c>
      <c r="C392" s="10">
        <v>11</v>
      </c>
      <c r="D392" s="10">
        <v>12</v>
      </c>
      <c r="E392" s="10"/>
      <c r="F392" s="10">
        <v>14</v>
      </c>
      <c r="G392" s="10">
        <v>11</v>
      </c>
      <c r="H392" s="10">
        <v>9</v>
      </c>
      <c r="I392" s="10"/>
      <c r="J392" s="10">
        <v>12</v>
      </c>
      <c r="K392" s="10"/>
      <c r="L392" s="10"/>
      <c r="M392" s="10"/>
      <c r="N392" s="10">
        <v>12</v>
      </c>
    </row>
    <row r="393" spans="1:14" ht="21" customHeight="1" x14ac:dyDescent="0.25">
      <c r="A393" s="4" t="s">
        <v>464</v>
      </c>
      <c r="B393" s="68" t="s">
        <v>320</v>
      </c>
      <c r="C393" s="10">
        <v>11</v>
      </c>
      <c r="D393" s="10">
        <v>12</v>
      </c>
      <c r="E393" s="10"/>
      <c r="F393" s="10">
        <v>16</v>
      </c>
      <c r="G393" s="10">
        <v>11</v>
      </c>
      <c r="H393" s="10">
        <v>10</v>
      </c>
      <c r="I393" s="10"/>
      <c r="J393" s="10">
        <v>12</v>
      </c>
      <c r="K393" s="10"/>
      <c r="L393" s="10"/>
      <c r="M393" s="10"/>
      <c r="N393" s="10">
        <v>12</v>
      </c>
    </row>
    <row r="394" spans="1:14" ht="21" customHeight="1" x14ac:dyDescent="0.25">
      <c r="A394" s="3">
        <v>2</v>
      </c>
      <c r="B394" s="69" t="s">
        <v>455</v>
      </c>
      <c r="C394" s="13">
        <f>C395</f>
        <v>11</v>
      </c>
      <c r="D394" s="13">
        <f t="shared" ref="D394:N394" si="79">D395</f>
        <v>12</v>
      </c>
      <c r="E394" s="13">
        <f t="shared" si="79"/>
        <v>0</v>
      </c>
      <c r="F394" s="13">
        <f t="shared" si="79"/>
        <v>16</v>
      </c>
      <c r="G394" s="13">
        <f t="shared" si="79"/>
        <v>11</v>
      </c>
      <c r="H394" s="13">
        <f t="shared" si="79"/>
        <v>10</v>
      </c>
      <c r="I394" s="13">
        <f t="shared" si="79"/>
        <v>0</v>
      </c>
      <c r="J394" s="13">
        <f t="shared" si="79"/>
        <v>11</v>
      </c>
      <c r="K394" s="13">
        <f t="shared" si="79"/>
        <v>0</v>
      </c>
      <c r="L394" s="13">
        <f t="shared" si="79"/>
        <v>0</v>
      </c>
      <c r="M394" s="13">
        <f t="shared" si="79"/>
        <v>0</v>
      </c>
      <c r="N394" s="13">
        <f t="shared" si="79"/>
        <v>11</v>
      </c>
    </row>
    <row r="395" spans="1:14" ht="21" customHeight="1" x14ac:dyDescent="0.25">
      <c r="A395" s="43" t="s">
        <v>225</v>
      </c>
      <c r="B395" s="72" t="s">
        <v>343</v>
      </c>
      <c r="C395" s="73">
        <v>11</v>
      </c>
      <c r="D395" s="73">
        <v>12</v>
      </c>
      <c r="E395" s="73"/>
      <c r="F395" s="73">
        <v>16</v>
      </c>
      <c r="G395" s="73">
        <v>11</v>
      </c>
      <c r="H395" s="73">
        <v>10</v>
      </c>
      <c r="I395" s="73"/>
      <c r="J395" s="73">
        <v>11</v>
      </c>
      <c r="K395" s="73"/>
      <c r="L395" s="73"/>
      <c r="M395" s="73"/>
      <c r="N395" s="73">
        <v>11</v>
      </c>
    </row>
    <row r="396" spans="1:14" ht="21" customHeight="1" x14ac:dyDescent="0.25">
      <c r="A396" s="78" t="s">
        <v>562</v>
      </c>
      <c r="B396" s="79" t="s">
        <v>478</v>
      </c>
      <c r="C396" s="80">
        <f>C397</f>
        <v>392</v>
      </c>
      <c r="D396" s="80">
        <f t="shared" ref="D396:N396" si="80">D397</f>
        <v>1751</v>
      </c>
      <c r="E396" s="80">
        <f t="shared" si="80"/>
        <v>18453</v>
      </c>
      <c r="F396" s="80">
        <f t="shared" si="80"/>
        <v>0</v>
      </c>
      <c r="G396" s="80">
        <f t="shared" si="80"/>
        <v>381</v>
      </c>
      <c r="H396" s="80">
        <f t="shared" si="80"/>
        <v>1614</v>
      </c>
      <c r="I396" s="80">
        <f t="shared" si="80"/>
        <v>17638</v>
      </c>
      <c r="J396" s="80">
        <f t="shared" si="80"/>
        <v>0</v>
      </c>
      <c r="K396" s="80">
        <f t="shared" si="80"/>
        <v>0</v>
      </c>
      <c r="L396" s="80">
        <f t="shared" si="80"/>
        <v>0</v>
      </c>
      <c r="M396" s="80">
        <f t="shared" si="80"/>
        <v>0</v>
      </c>
      <c r="N396" s="80">
        <f t="shared" si="80"/>
        <v>0</v>
      </c>
    </row>
    <row r="397" spans="1:14" ht="38.450000000000003" customHeight="1" x14ac:dyDescent="0.25">
      <c r="A397" s="19"/>
      <c r="B397" s="5" t="s">
        <v>479</v>
      </c>
      <c r="C397" s="74">
        <v>392</v>
      </c>
      <c r="D397" s="74">
        <v>1751</v>
      </c>
      <c r="E397" s="74">
        <v>18453</v>
      </c>
      <c r="F397" s="74"/>
      <c r="G397" s="74">
        <v>381</v>
      </c>
      <c r="H397" s="74">
        <v>1614</v>
      </c>
      <c r="I397" s="74">
        <v>17638</v>
      </c>
      <c r="J397" s="10"/>
      <c r="K397" s="10"/>
      <c r="L397" s="10"/>
      <c r="M397" s="10"/>
      <c r="N397" s="10"/>
    </row>
    <row r="398" spans="1:14" ht="21" customHeight="1" x14ac:dyDescent="0.25">
      <c r="A398" s="78" t="s">
        <v>563</v>
      </c>
      <c r="B398" s="79" t="s">
        <v>564</v>
      </c>
      <c r="C398" s="81">
        <f>C213+C396</f>
        <v>1966</v>
      </c>
      <c r="D398" s="81">
        <f t="shared" ref="D398:N398" si="81">D213+D396</f>
        <v>3602</v>
      </c>
      <c r="E398" s="81">
        <f t="shared" si="81"/>
        <v>18453</v>
      </c>
      <c r="F398" s="81">
        <f t="shared" si="81"/>
        <v>2264</v>
      </c>
      <c r="G398" s="81">
        <f t="shared" si="81"/>
        <v>1909</v>
      </c>
      <c r="H398" s="81">
        <f t="shared" si="81"/>
        <v>3064</v>
      </c>
      <c r="I398" s="81">
        <f t="shared" si="81"/>
        <v>17638</v>
      </c>
      <c r="J398" s="81">
        <f t="shared" si="81"/>
        <v>1690</v>
      </c>
      <c r="K398" s="81">
        <f t="shared" si="81"/>
        <v>0</v>
      </c>
      <c r="L398" s="81">
        <f t="shared" si="81"/>
        <v>0</v>
      </c>
      <c r="M398" s="81">
        <f t="shared" si="81"/>
        <v>0</v>
      </c>
      <c r="N398" s="81">
        <f t="shared" si="81"/>
        <v>1690</v>
      </c>
    </row>
    <row r="400" spans="1:14" x14ac:dyDescent="0.25">
      <c r="H400" s="34"/>
    </row>
  </sheetData>
  <mergeCells count="8">
    <mergeCell ref="A1:N1"/>
    <mergeCell ref="A2:N2"/>
    <mergeCell ref="A5:A6"/>
    <mergeCell ref="C5:F5"/>
    <mergeCell ref="G5:J5"/>
    <mergeCell ref="A3:N3"/>
    <mergeCell ref="K5:N5"/>
    <mergeCell ref="B5:B6"/>
  </mergeCells>
  <phoneticPr fontId="15" type="noConversion"/>
  <printOptions horizontalCentered="1"/>
  <pageMargins left="0.11811023622047245" right="0.11811023622047245" top="0.78740157480314965" bottom="0.74803149606299213" header="0.31496062992125984" footer="0.31496062992125984"/>
  <pageSetup paperSize="9" scale="85" orientation="landscape" r:id="rId1"/>
  <headerFooter>
    <oddHeader>&amp;C&amp;"Times New Roman,Regular"&amp;12&amp;P</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46"/>
  <sheetViews>
    <sheetView zoomScaleNormal="100" workbookViewId="0">
      <selection activeCell="A3" sqref="A3:K3"/>
    </sheetView>
  </sheetViews>
  <sheetFormatPr defaultRowHeight="15" x14ac:dyDescent="0.25"/>
  <cols>
    <col min="1" max="1" width="6.28515625" customWidth="1"/>
    <col min="2" max="2" width="25.28515625" customWidth="1"/>
    <col min="3" max="3" width="9.28515625" customWidth="1"/>
    <col min="4" max="5" width="10.7109375" customWidth="1"/>
    <col min="6" max="6" width="11.140625" customWidth="1"/>
    <col min="7" max="7" width="9.42578125" customWidth="1"/>
    <col min="8" max="8" width="9.28515625" customWidth="1"/>
    <col min="9" max="9" width="9.7109375" customWidth="1"/>
    <col min="10" max="10" width="10.140625" customWidth="1"/>
    <col min="11" max="11" width="9.5703125" customWidth="1"/>
  </cols>
  <sheetData>
    <row r="1" spans="1:11" ht="18.75" x14ac:dyDescent="0.3">
      <c r="A1" s="276" t="s">
        <v>581</v>
      </c>
      <c r="B1" s="277"/>
      <c r="C1" s="277"/>
      <c r="D1" s="277"/>
      <c r="E1" s="277"/>
      <c r="F1" s="277"/>
      <c r="G1" s="277"/>
      <c r="H1" s="277"/>
      <c r="I1" s="277"/>
      <c r="J1" s="277"/>
      <c r="K1" s="277"/>
    </row>
    <row r="2" spans="1:11" ht="18.75" x14ac:dyDescent="0.25">
      <c r="A2" s="279" t="s">
        <v>243</v>
      </c>
      <c r="B2" s="279"/>
      <c r="C2" s="279"/>
      <c r="D2" s="279"/>
      <c r="E2" s="279"/>
      <c r="F2" s="279"/>
      <c r="G2" s="279"/>
      <c r="H2" s="279"/>
      <c r="I2" s="279"/>
      <c r="J2" s="279"/>
      <c r="K2" s="279"/>
    </row>
    <row r="3" spans="1:11" ht="15.75" x14ac:dyDescent="0.25">
      <c r="A3" s="280" t="s">
        <v>575</v>
      </c>
      <c r="B3" s="280"/>
      <c r="C3" s="280"/>
      <c r="D3" s="280"/>
      <c r="E3" s="280"/>
      <c r="F3" s="280"/>
      <c r="G3" s="280"/>
      <c r="H3" s="280"/>
      <c r="I3" s="280"/>
      <c r="J3" s="280"/>
      <c r="K3" s="280"/>
    </row>
    <row r="4" spans="1:11" ht="8.4499999999999993" customHeight="1" x14ac:dyDescent="0.25"/>
    <row r="5" spans="1:11" ht="19.899999999999999" customHeight="1" x14ac:dyDescent="0.25">
      <c r="A5" s="250" t="s">
        <v>471</v>
      </c>
      <c r="B5" s="274" t="s">
        <v>565</v>
      </c>
      <c r="C5" s="266" t="s">
        <v>244</v>
      </c>
      <c r="D5" s="266" t="s">
        <v>245</v>
      </c>
      <c r="E5" s="266"/>
      <c r="F5" s="266"/>
      <c r="G5" s="266" t="s">
        <v>237</v>
      </c>
      <c r="H5" s="266"/>
      <c r="I5" s="266"/>
      <c r="J5" s="266"/>
      <c r="K5" s="266"/>
    </row>
    <row r="6" spans="1:11" ht="63" customHeight="1" x14ac:dyDescent="0.25">
      <c r="A6" s="282"/>
      <c r="B6" s="281"/>
      <c r="C6" s="250"/>
      <c r="D6" s="83" t="s">
        <v>246</v>
      </c>
      <c r="E6" s="83" t="s">
        <v>547</v>
      </c>
      <c r="F6" s="83" t="s">
        <v>548</v>
      </c>
      <c r="G6" s="83">
        <v>2025</v>
      </c>
      <c r="H6" s="84">
        <v>2026</v>
      </c>
      <c r="I6" s="84">
        <v>2027</v>
      </c>
      <c r="J6" s="84">
        <v>2028</v>
      </c>
      <c r="K6" s="83">
        <v>2029</v>
      </c>
    </row>
    <row r="7" spans="1:11" ht="23.45" customHeight="1" x14ac:dyDescent="0.25">
      <c r="A7" s="85" t="s">
        <v>549</v>
      </c>
      <c r="B7" s="86" t="s">
        <v>584</v>
      </c>
      <c r="C7" s="13"/>
      <c r="D7" s="13"/>
      <c r="E7" s="13"/>
      <c r="F7" s="13"/>
      <c r="G7" s="13"/>
      <c r="H7" s="13"/>
      <c r="I7" s="84"/>
      <c r="J7" s="84"/>
      <c r="K7" s="83"/>
    </row>
    <row r="8" spans="1:11" s="219" customFormat="1" ht="16.5" x14ac:dyDescent="0.25">
      <c r="A8" s="216" t="s">
        <v>6</v>
      </c>
      <c r="B8" s="217" t="s">
        <v>477</v>
      </c>
      <c r="C8" s="104">
        <f t="shared" ref="C8:H8" si="0">SUM(C9:C62)</f>
        <v>156</v>
      </c>
      <c r="D8" s="104">
        <f t="shared" si="0"/>
        <v>53</v>
      </c>
      <c r="E8" s="104">
        <f t="shared" si="0"/>
        <v>103</v>
      </c>
      <c r="F8" s="104">
        <f t="shared" si="0"/>
        <v>0</v>
      </c>
      <c r="G8" s="104">
        <f t="shared" si="0"/>
        <v>27</v>
      </c>
      <c r="H8" s="104">
        <f t="shared" si="0"/>
        <v>76</v>
      </c>
      <c r="I8" s="218">
        <v>0</v>
      </c>
      <c r="J8" s="218">
        <v>0</v>
      </c>
      <c r="K8" s="218">
        <v>0</v>
      </c>
    </row>
    <row r="9" spans="1:11" s="219" customFormat="1" ht="16.5" x14ac:dyDescent="0.25">
      <c r="A9" s="220">
        <v>1</v>
      </c>
      <c r="B9" s="221" t="s">
        <v>587</v>
      </c>
      <c r="C9" s="222">
        <v>1</v>
      </c>
      <c r="D9" s="222">
        <v>1</v>
      </c>
      <c r="E9" s="222"/>
      <c r="F9" s="222"/>
      <c r="G9" s="222"/>
      <c r="H9" s="222"/>
      <c r="I9" s="222">
        <v>0</v>
      </c>
      <c r="J9" s="222">
        <v>0</v>
      </c>
      <c r="K9" s="222">
        <v>0</v>
      </c>
    </row>
    <row r="10" spans="1:11" s="219" customFormat="1" ht="16.5" x14ac:dyDescent="0.25">
      <c r="A10" s="220">
        <v>2</v>
      </c>
      <c r="B10" s="223" t="s">
        <v>761</v>
      </c>
      <c r="C10" s="224">
        <v>3</v>
      </c>
      <c r="D10" s="224">
        <v>0</v>
      </c>
      <c r="E10" s="224">
        <v>3</v>
      </c>
      <c r="F10" s="225"/>
      <c r="G10" s="224">
        <v>2</v>
      </c>
      <c r="H10" s="224">
        <v>1</v>
      </c>
      <c r="I10" s="225">
        <v>0</v>
      </c>
      <c r="J10" s="225">
        <v>0</v>
      </c>
      <c r="K10" s="225">
        <v>0</v>
      </c>
    </row>
    <row r="11" spans="1:11" s="219" customFormat="1" ht="16.5" x14ac:dyDescent="0.25">
      <c r="A11" s="220">
        <v>3</v>
      </c>
      <c r="B11" s="223" t="s">
        <v>763</v>
      </c>
      <c r="C11" s="224">
        <v>3</v>
      </c>
      <c r="D11" s="224">
        <v>1</v>
      </c>
      <c r="E11" s="224">
        <v>2</v>
      </c>
      <c r="F11" s="222"/>
      <c r="G11" s="224">
        <v>0</v>
      </c>
      <c r="H11" s="224">
        <v>2</v>
      </c>
      <c r="I11" s="222">
        <v>0</v>
      </c>
      <c r="J11" s="222">
        <v>0</v>
      </c>
      <c r="K11" s="222">
        <v>0</v>
      </c>
    </row>
    <row r="12" spans="1:11" s="219" customFormat="1" ht="16.5" x14ac:dyDescent="0.25">
      <c r="A12" s="220">
        <v>4</v>
      </c>
      <c r="B12" s="223" t="s">
        <v>765</v>
      </c>
      <c r="C12" s="224">
        <v>3</v>
      </c>
      <c r="D12" s="224">
        <v>1</v>
      </c>
      <c r="E12" s="224">
        <v>2</v>
      </c>
      <c r="F12" s="225"/>
      <c r="G12" s="224">
        <v>0</v>
      </c>
      <c r="H12" s="224">
        <v>2</v>
      </c>
      <c r="I12" s="225">
        <v>0</v>
      </c>
      <c r="J12" s="225">
        <v>0</v>
      </c>
      <c r="K12" s="225">
        <v>0</v>
      </c>
    </row>
    <row r="13" spans="1:11" s="219" customFormat="1" ht="16.5" x14ac:dyDescent="0.25">
      <c r="A13" s="220">
        <v>5</v>
      </c>
      <c r="B13" s="223" t="s">
        <v>619</v>
      </c>
      <c r="C13" s="224">
        <v>3</v>
      </c>
      <c r="D13" s="224">
        <v>1</v>
      </c>
      <c r="E13" s="224">
        <v>2</v>
      </c>
      <c r="F13" s="222"/>
      <c r="G13" s="224">
        <v>0</v>
      </c>
      <c r="H13" s="224">
        <v>2</v>
      </c>
      <c r="I13" s="222">
        <v>0</v>
      </c>
      <c r="J13" s="222">
        <v>0</v>
      </c>
      <c r="K13" s="222">
        <v>0</v>
      </c>
    </row>
    <row r="14" spans="1:11" s="219" customFormat="1" ht="16.5" x14ac:dyDescent="0.25">
      <c r="A14" s="220">
        <v>6</v>
      </c>
      <c r="B14" s="223" t="s">
        <v>768</v>
      </c>
      <c r="C14" s="224">
        <v>2</v>
      </c>
      <c r="D14" s="224">
        <v>1</v>
      </c>
      <c r="E14" s="224">
        <v>1</v>
      </c>
      <c r="F14" s="222"/>
      <c r="G14" s="224">
        <v>0</v>
      </c>
      <c r="H14" s="224">
        <v>1</v>
      </c>
      <c r="I14" s="222">
        <v>0</v>
      </c>
      <c r="J14" s="222">
        <v>0</v>
      </c>
      <c r="K14" s="222">
        <v>0</v>
      </c>
    </row>
    <row r="15" spans="1:11" s="219" customFormat="1" ht="16.5" x14ac:dyDescent="0.25">
      <c r="A15" s="220">
        <v>7</v>
      </c>
      <c r="B15" s="223" t="s">
        <v>770</v>
      </c>
      <c r="C15" s="224">
        <v>3</v>
      </c>
      <c r="D15" s="224">
        <v>3</v>
      </c>
      <c r="E15" s="224">
        <v>0</v>
      </c>
      <c r="F15" s="226"/>
      <c r="G15" s="224">
        <v>0</v>
      </c>
      <c r="H15" s="224">
        <v>0</v>
      </c>
      <c r="I15" s="225">
        <v>0</v>
      </c>
      <c r="J15" s="225">
        <v>0</v>
      </c>
      <c r="K15" s="225">
        <v>0</v>
      </c>
    </row>
    <row r="16" spans="1:11" s="219" customFormat="1" ht="16.5" x14ac:dyDescent="0.25">
      <c r="A16" s="220">
        <v>8</v>
      </c>
      <c r="B16" s="223" t="s">
        <v>772</v>
      </c>
      <c r="C16" s="224">
        <v>3</v>
      </c>
      <c r="D16" s="224">
        <v>3</v>
      </c>
      <c r="E16" s="224">
        <v>0</v>
      </c>
      <c r="F16" s="226"/>
      <c r="G16" s="224">
        <v>0</v>
      </c>
      <c r="H16" s="224">
        <v>0</v>
      </c>
      <c r="I16" s="225">
        <v>0</v>
      </c>
      <c r="J16" s="225">
        <v>0</v>
      </c>
      <c r="K16" s="225">
        <v>0</v>
      </c>
    </row>
    <row r="17" spans="1:11" s="219" customFormat="1" ht="16.5" x14ac:dyDescent="0.25">
      <c r="A17" s="220">
        <v>9</v>
      </c>
      <c r="B17" s="223" t="s">
        <v>633</v>
      </c>
      <c r="C17" s="224">
        <v>3</v>
      </c>
      <c r="D17" s="224">
        <v>3</v>
      </c>
      <c r="E17" s="224">
        <v>0</v>
      </c>
      <c r="F17" s="226"/>
      <c r="G17" s="224">
        <v>0</v>
      </c>
      <c r="H17" s="224">
        <v>0</v>
      </c>
      <c r="I17" s="225">
        <v>0</v>
      </c>
      <c r="J17" s="225">
        <v>0</v>
      </c>
      <c r="K17" s="225">
        <v>0</v>
      </c>
    </row>
    <row r="18" spans="1:11" s="219" customFormat="1" ht="16.5" x14ac:dyDescent="0.25">
      <c r="A18" s="220">
        <v>10</v>
      </c>
      <c r="B18" s="227" t="s">
        <v>779</v>
      </c>
      <c r="C18" s="224">
        <v>4</v>
      </c>
      <c r="D18" s="224">
        <v>0</v>
      </c>
      <c r="E18" s="224">
        <v>4</v>
      </c>
      <c r="F18" s="225"/>
      <c r="G18" s="224">
        <v>4</v>
      </c>
      <c r="H18" s="224">
        <v>0</v>
      </c>
      <c r="I18" s="225">
        <v>0</v>
      </c>
      <c r="J18" s="225">
        <v>0</v>
      </c>
      <c r="K18" s="225">
        <v>0</v>
      </c>
    </row>
    <row r="19" spans="1:11" s="219" customFormat="1" ht="16.5" x14ac:dyDescent="0.25">
      <c r="A19" s="220">
        <v>11</v>
      </c>
      <c r="B19" s="223" t="s">
        <v>781</v>
      </c>
      <c r="C19" s="224">
        <v>3</v>
      </c>
      <c r="D19" s="224">
        <v>1</v>
      </c>
      <c r="E19" s="224">
        <v>2</v>
      </c>
      <c r="F19" s="225"/>
      <c r="G19" s="224">
        <v>0</v>
      </c>
      <c r="H19" s="224">
        <v>2</v>
      </c>
      <c r="I19" s="225">
        <v>0</v>
      </c>
      <c r="J19" s="225">
        <v>0</v>
      </c>
      <c r="K19" s="225">
        <v>0</v>
      </c>
    </row>
    <row r="20" spans="1:11" s="219" customFormat="1" ht="16.5" x14ac:dyDescent="0.25">
      <c r="A20" s="220">
        <v>12</v>
      </c>
      <c r="B20" s="223" t="s">
        <v>783</v>
      </c>
      <c r="C20" s="224">
        <v>3</v>
      </c>
      <c r="D20" s="224">
        <v>1</v>
      </c>
      <c r="E20" s="224">
        <v>2</v>
      </c>
      <c r="F20" s="225"/>
      <c r="G20" s="224">
        <v>0</v>
      </c>
      <c r="H20" s="224">
        <v>2</v>
      </c>
      <c r="I20" s="225">
        <v>0</v>
      </c>
      <c r="J20" s="225">
        <v>0</v>
      </c>
      <c r="K20" s="225">
        <v>0</v>
      </c>
    </row>
    <row r="21" spans="1:11" s="219" customFormat="1" ht="16.5" x14ac:dyDescent="0.25">
      <c r="A21" s="220">
        <v>13</v>
      </c>
      <c r="B21" s="223" t="s">
        <v>785</v>
      </c>
      <c r="C21" s="224">
        <v>3</v>
      </c>
      <c r="D21" s="224">
        <v>1</v>
      </c>
      <c r="E21" s="224">
        <v>2</v>
      </c>
      <c r="F21" s="222"/>
      <c r="G21" s="224">
        <v>0</v>
      </c>
      <c r="H21" s="224">
        <v>2</v>
      </c>
      <c r="I21" s="222">
        <v>0</v>
      </c>
      <c r="J21" s="222">
        <v>0</v>
      </c>
      <c r="K21" s="222">
        <v>0</v>
      </c>
    </row>
    <row r="22" spans="1:11" s="219" customFormat="1" ht="16.5" x14ac:dyDescent="0.25">
      <c r="A22" s="220">
        <v>14</v>
      </c>
      <c r="B22" s="223" t="s">
        <v>787</v>
      </c>
      <c r="C22" s="224">
        <v>2</v>
      </c>
      <c r="D22" s="224">
        <v>1</v>
      </c>
      <c r="E22" s="224">
        <v>1</v>
      </c>
      <c r="F22" s="222"/>
      <c r="G22" s="224">
        <v>0</v>
      </c>
      <c r="H22" s="224">
        <v>1</v>
      </c>
      <c r="I22" s="222">
        <v>0</v>
      </c>
      <c r="J22" s="222">
        <v>0</v>
      </c>
      <c r="K22" s="222">
        <v>0</v>
      </c>
    </row>
    <row r="23" spans="1:11" s="219" customFormat="1" ht="16.5" x14ac:dyDescent="0.25">
      <c r="A23" s="220">
        <v>15</v>
      </c>
      <c r="B23" s="223" t="s">
        <v>789</v>
      </c>
      <c r="C23" s="224">
        <v>3</v>
      </c>
      <c r="D23" s="224">
        <v>1</v>
      </c>
      <c r="E23" s="224">
        <v>2</v>
      </c>
      <c r="F23" s="225"/>
      <c r="G23" s="224">
        <v>0</v>
      </c>
      <c r="H23" s="224">
        <v>2</v>
      </c>
      <c r="I23" s="225">
        <v>0</v>
      </c>
      <c r="J23" s="225">
        <v>0</v>
      </c>
      <c r="K23" s="225">
        <v>0</v>
      </c>
    </row>
    <row r="24" spans="1:11" s="219" customFormat="1" ht="16.5" x14ac:dyDescent="0.25">
      <c r="A24" s="220">
        <v>16</v>
      </c>
      <c r="B24" s="223" t="s">
        <v>791</v>
      </c>
      <c r="C24" s="224">
        <v>3</v>
      </c>
      <c r="D24" s="224">
        <v>0</v>
      </c>
      <c r="E24" s="224">
        <v>3</v>
      </c>
      <c r="F24" s="225"/>
      <c r="G24" s="224">
        <v>2</v>
      </c>
      <c r="H24" s="224">
        <v>1</v>
      </c>
      <c r="I24" s="225">
        <v>0</v>
      </c>
      <c r="J24" s="225">
        <v>0</v>
      </c>
      <c r="K24" s="225">
        <v>0</v>
      </c>
    </row>
    <row r="25" spans="1:11" s="219" customFormat="1" ht="16.5" x14ac:dyDescent="0.25">
      <c r="A25" s="220">
        <v>17</v>
      </c>
      <c r="B25" s="223" t="s">
        <v>657</v>
      </c>
      <c r="C25" s="224">
        <v>2</v>
      </c>
      <c r="D25" s="224">
        <v>1</v>
      </c>
      <c r="E25" s="224">
        <v>1</v>
      </c>
      <c r="F25" s="222"/>
      <c r="G25" s="224">
        <v>0</v>
      </c>
      <c r="H25" s="224">
        <v>1</v>
      </c>
      <c r="I25" s="222">
        <v>0</v>
      </c>
      <c r="J25" s="222">
        <v>0</v>
      </c>
      <c r="K25" s="222">
        <v>0</v>
      </c>
    </row>
    <row r="26" spans="1:11" s="219" customFormat="1" ht="16.5" x14ac:dyDescent="0.25">
      <c r="A26" s="220">
        <v>18</v>
      </c>
      <c r="B26" s="223" t="s">
        <v>794</v>
      </c>
      <c r="C26" s="224">
        <v>2</v>
      </c>
      <c r="D26" s="224">
        <v>1</v>
      </c>
      <c r="E26" s="224">
        <v>1</v>
      </c>
      <c r="F26" s="225"/>
      <c r="G26" s="224">
        <v>0</v>
      </c>
      <c r="H26" s="224">
        <v>1</v>
      </c>
      <c r="I26" s="225">
        <v>0</v>
      </c>
      <c r="J26" s="225">
        <v>0</v>
      </c>
      <c r="K26" s="225">
        <v>0</v>
      </c>
    </row>
    <row r="27" spans="1:11" s="219" customFormat="1" ht="16.5" x14ac:dyDescent="0.25">
      <c r="A27" s="220">
        <v>19</v>
      </c>
      <c r="B27" s="223" t="s">
        <v>664</v>
      </c>
      <c r="C27" s="224">
        <v>3</v>
      </c>
      <c r="D27" s="224">
        <v>1</v>
      </c>
      <c r="E27" s="224">
        <v>2</v>
      </c>
      <c r="F27" s="222"/>
      <c r="G27" s="224">
        <v>0</v>
      </c>
      <c r="H27" s="224">
        <v>2</v>
      </c>
      <c r="I27" s="222">
        <v>0</v>
      </c>
      <c r="J27" s="222">
        <v>0</v>
      </c>
      <c r="K27" s="222">
        <v>0</v>
      </c>
    </row>
    <row r="28" spans="1:11" s="219" customFormat="1" ht="16.5" x14ac:dyDescent="0.25">
      <c r="A28" s="220">
        <v>20</v>
      </c>
      <c r="B28" s="223" t="s">
        <v>661</v>
      </c>
      <c r="C28" s="224">
        <v>3</v>
      </c>
      <c r="D28" s="224">
        <v>1</v>
      </c>
      <c r="E28" s="224">
        <v>2</v>
      </c>
      <c r="F28" s="225"/>
      <c r="G28" s="224">
        <v>0</v>
      </c>
      <c r="H28" s="224">
        <v>2</v>
      </c>
      <c r="I28" s="225">
        <v>0</v>
      </c>
      <c r="J28" s="225">
        <v>0</v>
      </c>
      <c r="K28" s="225">
        <v>0</v>
      </c>
    </row>
    <row r="29" spans="1:11" s="219" customFormat="1" ht="16.5" x14ac:dyDescent="0.25">
      <c r="A29" s="220">
        <v>21</v>
      </c>
      <c r="B29" s="223" t="s">
        <v>672</v>
      </c>
      <c r="C29" s="224">
        <v>3</v>
      </c>
      <c r="D29" s="224">
        <v>1</v>
      </c>
      <c r="E29" s="224">
        <v>2</v>
      </c>
      <c r="F29" s="222"/>
      <c r="G29" s="224">
        <v>2</v>
      </c>
      <c r="H29" s="224">
        <v>0</v>
      </c>
      <c r="I29" s="222">
        <v>0</v>
      </c>
      <c r="J29" s="222">
        <v>0</v>
      </c>
      <c r="K29" s="222">
        <v>0</v>
      </c>
    </row>
    <row r="30" spans="1:11" s="219" customFormat="1" ht="16.5" x14ac:dyDescent="0.25">
      <c r="A30" s="220">
        <v>22</v>
      </c>
      <c r="B30" s="223" t="s">
        <v>800</v>
      </c>
      <c r="C30" s="224">
        <v>2</v>
      </c>
      <c r="D30" s="224">
        <v>1</v>
      </c>
      <c r="E30" s="224">
        <v>1</v>
      </c>
      <c r="F30" s="222"/>
      <c r="G30" s="224">
        <v>1</v>
      </c>
      <c r="H30" s="224">
        <v>0</v>
      </c>
      <c r="I30" s="222">
        <v>0</v>
      </c>
      <c r="J30" s="222">
        <v>0</v>
      </c>
      <c r="K30" s="222">
        <v>0</v>
      </c>
    </row>
    <row r="31" spans="1:11" s="219" customFormat="1" ht="16.5" x14ac:dyDescent="0.25">
      <c r="A31" s="220">
        <v>23</v>
      </c>
      <c r="B31" s="223" t="s">
        <v>805</v>
      </c>
      <c r="C31" s="224">
        <v>3</v>
      </c>
      <c r="D31" s="224">
        <v>1</v>
      </c>
      <c r="E31" s="224">
        <v>2</v>
      </c>
      <c r="F31" s="222"/>
      <c r="G31" s="224">
        <v>2</v>
      </c>
      <c r="H31" s="224">
        <v>0</v>
      </c>
      <c r="I31" s="222">
        <v>0</v>
      </c>
      <c r="J31" s="222">
        <v>0</v>
      </c>
      <c r="K31" s="222">
        <v>0</v>
      </c>
    </row>
    <row r="32" spans="1:11" s="219" customFormat="1" ht="16.5" x14ac:dyDescent="0.25">
      <c r="A32" s="220">
        <v>24</v>
      </c>
      <c r="B32" s="223" t="s">
        <v>807</v>
      </c>
      <c r="C32" s="224">
        <v>3</v>
      </c>
      <c r="D32" s="224">
        <v>0</v>
      </c>
      <c r="E32" s="224">
        <v>3</v>
      </c>
      <c r="F32" s="225"/>
      <c r="G32" s="224">
        <v>1</v>
      </c>
      <c r="H32" s="224">
        <v>2</v>
      </c>
      <c r="I32" s="225">
        <v>0</v>
      </c>
      <c r="J32" s="225">
        <v>0</v>
      </c>
      <c r="K32" s="225">
        <v>0</v>
      </c>
    </row>
    <row r="33" spans="1:11" s="219" customFormat="1" ht="16.5" x14ac:dyDescent="0.25">
      <c r="A33" s="220">
        <v>25</v>
      </c>
      <c r="B33" s="223" t="s">
        <v>693</v>
      </c>
      <c r="C33" s="224">
        <v>3</v>
      </c>
      <c r="D33" s="224">
        <v>1</v>
      </c>
      <c r="E33" s="224">
        <v>2</v>
      </c>
      <c r="F33" s="225"/>
      <c r="G33" s="224">
        <v>0</v>
      </c>
      <c r="H33" s="224">
        <v>2</v>
      </c>
      <c r="I33" s="225">
        <v>0</v>
      </c>
      <c r="J33" s="225">
        <v>0</v>
      </c>
      <c r="K33" s="225">
        <v>0</v>
      </c>
    </row>
    <row r="34" spans="1:11" s="219" customFormat="1" ht="16.5" x14ac:dyDescent="0.25">
      <c r="A34" s="220">
        <v>26</v>
      </c>
      <c r="B34" s="223" t="s">
        <v>810</v>
      </c>
      <c r="C34" s="224">
        <v>3</v>
      </c>
      <c r="D34" s="224">
        <v>1</v>
      </c>
      <c r="E34" s="224">
        <v>2</v>
      </c>
      <c r="F34" s="222"/>
      <c r="G34" s="224">
        <v>0</v>
      </c>
      <c r="H34" s="224">
        <v>2</v>
      </c>
      <c r="I34" s="222">
        <v>0</v>
      </c>
      <c r="J34" s="222">
        <v>0</v>
      </c>
      <c r="K34" s="222">
        <v>0</v>
      </c>
    </row>
    <row r="35" spans="1:11" s="219" customFormat="1" ht="16.5" x14ac:dyDescent="0.25">
      <c r="A35" s="220">
        <v>27</v>
      </c>
      <c r="B35" s="223" t="s">
        <v>696</v>
      </c>
      <c r="C35" s="224">
        <v>3</v>
      </c>
      <c r="D35" s="224">
        <v>1</v>
      </c>
      <c r="E35" s="224">
        <v>2</v>
      </c>
      <c r="F35" s="225"/>
      <c r="G35" s="224">
        <v>0</v>
      </c>
      <c r="H35" s="224">
        <v>2</v>
      </c>
      <c r="I35" s="225">
        <v>0</v>
      </c>
      <c r="J35" s="225">
        <v>0</v>
      </c>
      <c r="K35" s="225">
        <v>0</v>
      </c>
    </row>
    <row r="36" spans="1:11" s="219" customFormat="1" ht="16.5" x14ac:dyDescent="0.25">
      <c r="A36" s="220">
        <v>28</v>
      </c>
      <c r="B36" s="223" t="s">
        <v>814</v>
      </c>
      <c r="C36" s="224">
        <v>3</v>
      </c>
      <c r="D36" s="224">
        <v>0</v>
      </c>
      <c r="E36" s="224">
        <v>3</v>
      </c>
      <c r="F36" s="225"/>
      <c r="G36" s="224">
        <v>2</v>
      </c>
      <c r="H36" s="224">
        <v>1</v>
      </c>
      <c r="I36" s="225">
        <v>0</v>
      </c>
      <c r="J36" s="225">
        <v>0</v>
      </c>
      <c r="K36" s="225">
        <v>0</v>
      </c>
    </row>
    <row r="37" spans="1:11" s="219" customFormat="1" ht="16.5" x14ac:dyDescent="0.25">
      <c r="A37" s="220">
        <v>29</v>
      </c>
      <c r="B37" s="223" t="s">
        <v>702</v>
      </c>
      <c r="C37" s="224">
        <v>3</v>
      </c>
      <c r="D37" s="224">
        <v>1</v>
      </c>
      <c r="E37" s="224">
        <v>2</v>
      </c>
      <c r="F37" s="222"/>
      <c r="G37" s="224">
        <v>0</v>
      </c>
      <c r="H37" s="224">
        <v>2</v>
      </c>
      <c r="I37" s="222">
        <v>0</v>
      </c>
      <c r="J37" s="222">
        <v>0</v>
      </c>
      <c r="K37" s="222">
        <v>0</v>
      </c>
    </row>
    <row r="38" spans="1:11" s="219" customFormat="1" ht="16.5" x14ac:dyDescent="0.25">
      <c r="A38" s="220">
        <v>30</v>
      </c>
      <c r="B38" s="223" t="s">
        <v>704</v>
      </c>
      <c r="C38" s="224">
        <v>2</v>
      </c>
      <c r="D38" s="224">
        <v>1</v>
      </c>
      <c r="E38" s="224">
        <v>1</v>
      </c>
      <c r="F38" s="222"/>
      <c r="G38" s="224">
        <v>0</v>
      </c>
      <c r="H38" s="224">
        <v>1</v>
      </c>
      <c r="I38" s="222">
        <v>0</v>
      </c>
      <c r="J38" s="222">
        <v>0</v>
      </c>
      <c r="K38" s="222">
        <v>0</v>
      </c>
    </row>
    <row r="39" spans="1:11" s="219" customFormat="1" ht="16.5" x14ac:dyDescent="0.25">
      <c r="A39" s="220">
        <v>31</v>
      </c>
      <c r="B39" s="223" t="s">
        <v>705</v>
      </c>
      <c r="C39" s="224">
        <v>2</v>
      </c>
      <c r="D39" s="224">
        <v>1</v>
      </c>
      <c r="E39" s="224">
        <v>1</v>
      </c>
      <c r="F39" s="225"/>
      <c r="G39" s="224">
        <v>0</v>
      </c>
      <c r="H39" s="224">
        <v>1</v>
      </c>
      <c r="I39" s="225">
        <v>0</v>
      </c>
      <c r="J39" s="225">
        <v>0</v>
      </c>
      <c r="K39" s="225">
        <v>0</v>
      </c>
    </row>
    <row r="40" spans="1:11" s="219" customFormat="1" ht="16.5" x14ac:dyDescent="0.25">
      <c r="A40" s="220">
        <v>32</v>
      </c>
      <c r="B40" s="223" t="s">
        <v>706</v>
      </c>
      <c r="C40" s="224">
        <v>3</v>
      </c>
      <c r="D40" s="224">
        <v>1</v>
      </c>
      <c r="E40" s="224">
        <v>2</v>
      </c>
      <c r="F40" s="222"/>
      <c r="G40" s="224">
        <v>0</v>
      </c>
      <c r="H40" s="224">
        <v>2</v>
      </c>
      <c r="I40" s="222">
        <v>0</v>
      </c>
      <c r="J40" s="222">
        <v>0</v>
      </c>
      <c r="K40" s="222">
        <v>0</v>
      </c>
    </row>
    <row r="41" spans="1:11" s="219" customFormat="1" ht="16.5" x14ac:dyDescent="0.25">
      <c r="A41" s="220">
        <v>33</v>
      </c>
      <c r="B41" s="223" t="s">
        <v>821</v>
      </c>
      <c r="C41" s="224">
        <v>3</v>
      </c>
      <c r="D41" s="224">
        <v>0</v>
      </c>
      <c r="E41" s="224">
        <v>3</v>
      </c>
      <c r="F41" s="225"/>
      <c r="G41" s="224">
        <v>3</v>
      </c>
      <c r="H41" s="224">
        <v>0</v>
      </c>
      <c r="I41" s="225">
        <v>0</v>
      </c>
      <c r="J41" s="225">
        <v>0</v>
      </c>
      <c r="K41" s="225">
        <v>0</v>
      </c>
    </row>
    <row r="42" spans="1:11" s="219" customFormat="1" ht="16.5" x14ac:dyDescent="0.25">
      <c r="A42" s="220">
        <v>34</v>
      </c>
      <c r="B42" s="223" t="s">
        <v>823</v>
      </c>
      <c r="C42" s="224">
        <v>3</v>
      </c>
      <c r="D42" s="224">
        <v>1</v>
      </c>
      <c r="E42" s="224">
        <v>2</v>
      </c>
      <c r="F42" s="222"/>
      <c r="G42" s="224">
        <v>1</v>
      </c>
      <c r="H42" s="224">
        <v>1</v>
      </c>
      <c r="I42" s="222">
        <v>0</v>
      </c>
      <c r="J42" s="222">
        <v>0</v>
      </c>
      <c r="K42" s="222">
        <v>0</v>
      </c>
    </row>
    <row r="43" spans="1:11" s="219" customFormat="1" ht="16.5" x14ac:dyDescent="0.25">
      <c r="A43" s="220">
        <v>35</v>
      </c>
      <c r="B43" s="223" t="s">
        <v>825</v>
      </c>
      <c r="C43" s="224">
        <v>3</v>
      </c>
      <c r="D43" s="224">
        <v>1</v>
      </c>
      <c r="E43" s="224">
        <v>2</v>
      </c>
      <c r="F43" s="222"/>
      <c r="G43" s="224">
        <v>0</v>
      </c>
      <c r="H43" s="224">
        <v>2</v>
      </c>
      <c r="I43" s="222">
        <v>0</v>
      </c>
      <c r="J43" s="222">
        <v>0</v>
      </c>
      <c r="K43" s="222">
        <v>0</v>
      </c>
    </row>
    <row r="44" spans="1:11" s="219" customFormat="1" ht="16.5" x14ac:dyDescent="0.25">
      <c r="A44" s="220">
        <v>36</v>
      </c>
      <c r="B44" s="223" t="s">
        <v>827</v>
      </c>
      <c r="C44" s="224">
        <v>3</v>
      </c>
      <c r="D44" s="224">
        <v>1</v>
      </c>
      <c r="E44" s="224">
        <v>2</v>
      </c>
      <c r="F44" s="222"/>
      <c r="G44" s="224">
        <v>0</v>
      </c>
      <c r="H44" s="224">
        <v>2</v>
      </c>
      <c r="I44" s="222">
        <v>0</v>
      </c>
      <c r="J44" s="222">
        <v>0</v>
      </c>
      <c r="K44" s="222">
        <v>0</v>
      </c>
    </row>
    <row r="45" spans="1:11" s="219" customFormat="1" ht="16.5" x14ac:dyDescent="0.25">
      <c r="A45" s="220">
        <v>37</v>
      </c>
      <c r="B45" s="223" t="s">
        <v>829</v>
      </c>
      <c r="C45" s="224">
        <v>3</v>
      </c>
      <c r="D45" s="224">
        <v>1</v>
      </c>
      <c r="E45" s="224">
        <v>2</v>
      </c>
      <c r="F45" s="222"/>
      <c r="G45" s="224">
        <v>0</v>
      </c>
      <c r="H45" s="224">
        <v>2</v>
      </c>
      <c r="I45" s="222">
        <v>0</v>
      </c>
      <c r="J45" s="222">
        <v>0</v>
      </c>
      <c r="K45" s="222">
        <v>0</v>
      </c>
    </row>
    <row r="46" spans="1:11" s="219" customFormat="1" ht="16.5" x14ac:dyDescent="0.25">
      <c r="A46" s="220">
        <v>38</v>
      </c>
      <c r="B46" s="223" t="s">
        <v>720</v>
      </c>
      <c r="C46" s="224">
        <v>3</v>
      </c>
      <c r="D46" s="224">
        <v>1</v>
      </c>
      <c r="E46" s="224">
        <v>2</v>
      </c>
      <c r="F46" s="225"/>
      <c r="G46" s="224">
        <v>0</v>
      </c>
      <c r="H46" s="224">
        <v>2</v>
      </c>
      <c r="I46" s="225">
        <v>0</v>
      </c>
      <c r="J46" s="225">
        <v>0</v>
      </c>
      <c r="K46" s="225">
        <v>0</v>
      </c>
    </row>
    <row r="47" spans="1:11" s="219" customFormat="1" ht="16.5" x14ac:dyDescent="0.25">
      <c r="A47" s="220">
        <v>39</v>
      </c>
      <c r="B47" s="223" t="s">
        <v>832</v>
      </c>
      <c r="C47" s="224">
        <v>3</v>
      </c>
      <c r="D47" s="224">
        <v>0</v>
      </c>
      <c r="E47" s="224">
        <v>3</v>
      </c>
      <c r="F47" s="225"/>
      <c r="G47" s="224">
        <v>3</v>
      </c>
      <c r="H47" s="224">
        <v>0</v>
      </c>
      <c r="I47" s="225">
        <v>0</v>
      </c>
      <c r="J47" s="225">
        <v>0</v>
      </c>
      <c r="K47" s="225">
        <v>0</v>
      </c>
    </row>
    <row r="48" spans="1:11" s="219" customFormat="1" ht="16.5" x14ac:dyDescent="0.25">
      <c r="A48" s="220">
        <v>40</v>
      </c>
      <c r="B48" s="223" t="s">
        <v>834</v>
      </c>
      <c r="C48" s="224">
        <v>3</v>
      </c>
      <c r="D48" s="224">
        <v>1</v>
      </c>
      <c r="E48" s="224">
        <v>2</v>
      </c>
      <c r="F48" s="225"/>
      <c r="G48" s="224">
        <v>0</v>
      </c>
      <c r="H48" s="224">
        <v>2</v>
      </c>
      <c r="I48" s="225">
        <v>0</v>
      </c>
      <c r="J48" s="225">
        <v>0</v>
      </c>
      <c r="K48" s="225">
        <v>0</v>
      </c>
    </row>
    <row r="49" spans="1:11" s="219" customFormat="1" ht="16.5" x14ac:dyDescent="0.25">
      <c r="A49" s="220">
        <v>41</v>
      </c>
      <c r="B49" s="223" t="s">
        <v>737</v>
      </c>
      <c r="C49" s="224">
        <v>3</v>
      </c>
      <c r="D49" s="224">
        <v>1</v>
      </c>
      <c r="E49" s="224">
        <v>2</v>
      </c>
      <c r="F49" s="222"/>
      <c r="G49" s="224">
        <v>0</v>
      </c>
      <c r="H49" s="224">
        <v>2</v>
      </c>
      <c r="I49" s="222">
        <v>0</v>
      </c>
      <c r="J49" s="222">
        <v>0</v>
      </c>
      <c r="K49" s="222">
        <v>0</v>
      </c>
    </row>
    <row r="50" spans="1:11" s="219" customFormat="1" ht="16.5" x14ac:dyDescent="0.25">
      <c r="A50" s="220">
        <v>42</v>
      </c>
      <c r="B50" s="223" t="s">
        <v>837</v>
      </c>
      <c r="C50" s="224">
        <v>3</v>
      </c>
      <c r="D50" s="224">
        <v>1</v>
      </c>
      <c r="E50" s="224">
        <v>2</v>
      </c>
      <c r="F50" s="225"/>
      <c r="G50" s="224">
        <v>0</v>
      </c>
      <c r="H50" s="224">
        <v>2</v>
      </c>
      <c r="I50" s="225">
        <v>0</v>
      </c>
      <c r="J50" s="225">
        <v>0</v>
      </c>
      <c r="K50" s="225">
        <v>0</v>
      </c>
    </row>
    <row r="51" spans="1:11" s="219" customFormat="1" ht="16.5" x14ac:dyDescent="0.25">
      <c r="A51" s="220">
        <v>43</v>
      </c>
      <c r="B51" s="223" t="s">
        <v>741</v>
      </c>
      <c r="C51" s="224">
        <v>2</v>
      </c>
      <c r="D51" s="224">
        <v>1</v>
      </c>
      <c r="E51" s="224">
        <v>1</v>
      </c>
      <c r="F51" s="225"/>
      <c r="G51" s="224">
        <v>0</v>
      </c>
      <c r="H51" s="224">
        <v>1</v>
      </c>
      <c r="I51" s="225">
        <v>0</v>
      </c>
      <c r="J51" s="225">
        <v>0</v>
      </c>
      <c r="K51" s="225">
        <v>0</v>
      </c>
    </row>
    <row r="52" spans="1:11" s="219" customFormat="1" ht="16.5" x14ac:dyDescent="0.25">
      <c r="A52" s="220">
        <v>44</v>
      </c>
      <c r="B52" s="223" t="s">
        <v>744</v>
      </c>
      <c r="C52" s="224">
        <v>3</v>
      </c>
      <c r="D52" s="224">
        <v>1</v>
      </c>
      <c r="E52" s="224">
        <v>2</v>
      </c>
      <c r="F52" s="225"/>
      <c r="G52" s="224">
        <v>0</v>
      </c>
      <c r="H52" s="224">
        <v>2</v>
      </c>
      <c r="I52" s="225">
        <v>0</v>
      </c>
      <c r="J52" s="225">
        <v>0</v>
      </c>
      <c r="K52" s="225">
        <v>0</v>
      </c>
    </row>
    <row r="53" spans="1:11" s="219" customFormat="1" ht="16.5" x14ac:dyDescent="0.25">
      <c r="A53" s="220">
        <v>45</v>
      </c>
      <c r="B53" s="223" t="s">
        <v>752</v>
      </c>
      <c r="C53" s="224">
        <v>7</v>
      </c>
      <c r="D53" s="224">
        <v>0</v>
      </c>
      <c r="E53" s="224">
        <v>7</v>
      </c>
      <c r="F53" s="224"/>
      <c r="G53" s="224">
        <v>3</v>
      </c>
      <c r="H53" s="224">
        <v>4</v>
      </c>
      <c r="I53" s="225">
        <v>0</v>
      </c>
      <c r="J53" s="225">
        <v>0</v>
      </c>
      <c r="K53" s="225">
        <v>0</v>
      </c>
    </row>
    <row r="54" spans="1:11" s="219" customFormat="1" ht="16.5" x14ac:dyDescent="0.25">
      <c r="A54" s="220">
        <v>46</v>
      </c>
      <c r="B54" s="223" t="s">
        <v>596</v>
      </c>
      <c r="C54" s="224">
        <v>3</v>
      </c>
      <c r="D54" s="224">
        <v>1</v>
      </c>
      <c r="E54" s="224">
        <v>2</v>
      </c>
      <c r="F54" s="225"/>
      <c r="G54" s="224">
        <v>0</v>
      </c>
      <c r="H54" s="224">
        <v>2</v>
      </c>
      <c r="I54" s="225">
        <v>0</v>
      </c>
      <c r="J54" s="225">
        <v>0</v>
      </c>
      <c r="K54" s="225">
        <v>0</v>
      </c>
    </row>
    <row r="55" spans="1:11" s="219" customFormat="1" ht="16.5" x14ac:dyDescent="0.25">
      <c r="A55" s="220">
        <v>47</v>
      </c>
      <c r="B55" s="223" t="s">
        <v>755</v>
      </c>
      <c r="C55" s="224">
        <v>2</v>
      </c>
      <c r="D55" s="224">
        <v>1</v>
      </c>
      <c r="E55" s="224">
        <v>1</v>
      </c>
      <c r="F55" s="225"/>
      <c r="G55" s="224">
        <v>0</v>
      </c>
      <c r="H55" s="224">
        <v>1</v>
      </c>
      <c r="I55" s="225">
        <v>0</v>
      </c>
      <c r="J55" s="225">
        <v>0</v>
      </c>
      <c r="K55" s="225">
        <v>0</v>
      </c>
    </row>
    <row r="56" spans="1:11" s="219" customFormat="1" ht="16.5" x14ac:dyDescent="0.25">
      <c r="A56" s="220">
        <v>48</v>
      </c>
      <c r="B56" s="223" t="s">
        <v>757</v>
      </c>
      <c r="C56" s="224">
        <v>4</v>
      </c>
      <c r="D56" s="224">
        <v>0</v>
      </c>
      <c r="E56" s="224">
        <v>4</v>
      </c>
      <c r="F56" s="225"/>
      <c r="G56" s="224">
        <v>1</v>
      </c>
      <c r="H56" s="224">
        <v>3</v>
      </c>
      <c r="I56" s="225">
        <v>0</v>
      </c>
      <c r="J56" s="225">
        <v>0</v>
      </c>
      <c r="K56" s="225">
        <v>0</v>
      </c>
    </row>
    <row r="57" spans="1:11" s="219" customFormat="1" ht="16.5" x14ac:dyDescent="0.25">
      <c r="A57" s="220">
        <v>49</v>
      </c>
      <c r="B57" s="223" t="s">
        <v>759</v>
      </c>
      <c r="C57" s="224">
        <v>3</v>
      </c>
      <c r="D57" s="224">
        <v>1</v>
      </c>
      <c r="E57" s="224">
        <v>2</v>
      </c>
      <c r="F57" s="222"/>
      <c r="G57" s="224">
        <v>0</v>
      </c>
      <c r="H57" s="224">
        <v>2</v>
      </c>
      <c r="I57" s="222">
        <v>0</v>
      </c>
      <c r="J57" s="222">
        <v>0</v>
      </c>
      <c r="K57" s="222">
        <v>0</v>
      </c>
    </row>
    <row r="58" spans="1:11" s="219" customFormat="1" ht="16.5" x14ac:dyDescent="0.25">
      <c r="A58" s="220">
        <v>50</v>
      </c>
      <c r="B58" s="223" t="s">
        <v>775</v>
      </c>
      <c r="C58" s="224">
        <v>2</v>
      </c>
      <c r="D58" s="224">
        <v>2</v>
      </c>
      <c r="E58" s="224">
        <v>0</v>
      </c>
      <c r="F58" s="226"/>
      <c r="G58" s="224">
        <v>0</v>
      </c>
      <c r="H58" s="224">
        <v>0</v>
      </c>
      <c r="I58" s="225">
        <v>0</v>
      </c>
      <c r="J58" s="225">
        <v>0</v>
      </c>
      <c r="K58" s="225">
        <v>0</v>
      </c>
    </row>
    <row r="59" spans="1:11" s="219" customFormat="1" ht="16.5" x14ac:dyDescent="0.25">
      <c r="A59" s="220">
        <v>51</v>
      </c>
      <c r="B59" s="223" t="s">
        <v>777</v>
      </c>
      <c r="C59" s="224">
        <v>3</v>
      </c>
      <c r="D59" s="224">
        <v>3</v>
      </c>
      <c r="E59" s="224">
        <v>0</v>
      </c>
      <c r="F59" s="222"/>
      <c r="G59" s="224">
        <v>0</v>
      </c>
      <c r="H59" s="224">
        <v>0</v>
      </c>
      <c r="I59" s="222">
        <v>0</v>
      </c>
      <c r="J59" s="222">
        <v>0</v>
      </c>
      <c r="K59" s="222">
        <v>0</v>
      </c>
    </row>
    <row r="60" spans="1:11" s="219" customFormat="1" ht="16.5" x14ac:dyDescent="0.25">
      <c r="A60" s="220">
        <v>52</v>
      </c>
      <c r="B60" s="223" t="s">
        <v>682</v>
      </c>
      <c r="C60" s="224">
        <v>3</v>
      </c>
      <c r="D60" s="224">
        <v>0</v>
      </c>
      <c r="E60" s="224">
        <v>3</v>
      </c>
      <c r="F60" s="225"/>
      <c r="G60" s="224">
        <v>0</v>
      </c>
      <c r="H60" s="224">
        <v>3</v>
      </c>
      <c r="I60" s="225">
        <v>0</v>
      </c>
      <c r="J60" s="225">
        <v>0</v>
      </c>
      <c r="K60" s="225">
        <v>0</v>
      </c>
    </row>
    <row r="61" spans="1:11" s="219" customFormat="1" ht="16.5" x14ac:dyDescent="0.25">
      <c r="A61" s="220">
        <v>53</v>
      </c>
      <c r="B61" s="223" t="s">
        <v>680</v>
      </c>
      <c r="C61" s="224">
        <v>3</v>
      </c>
      <c r="D61" s="224">
        <v>1</v>
      </c>
      <c r="E61" s="224">
        <v>2</v>
      </c>
      <c r="F61" s="225"/>
      <c r="G61" s="224">
        <v>0</v>
      </c>
      <c r="H61" s="224">
        <v>2</v>
      </c>
      <c r="I61" s="225">
        <v>0</v>
      </c>
      <c r="J61" s="225">
        <v>0</v>
      </c>
      <c r="K61" s="225">
        <v>0</v>
      </c>
    </row>
    <row r="62" spans="1:11" s="219" customFormat="1" ht="16.5" x14ac:dyDescent="0.25">
      <c r="A62" s="220">
        <v>54</v>
      </c>
      <c r="B62" s="223" t="s">
        <v>683</v>
      </c>
      <c r="C62" s="224">
        <v>3</v>
      </c>
      <c r="D62" s="224">
        <v>1</v>
      </c>
      <c r="E62" s="224">
        <v>2</v>
      </c>
      <c r="F62" s="222"/>
      <c r="G62" s="224">
        <v>0</v>
      </c>
      <c r="H62" s="224">
        <v>2</v>
      </c>
      <c r="I62" s="222">
        <v>0</v>
      </c>
      <c r="J62" s="222">
        <v>0</v>
      </c>
      <c r="K62" s="222">
        <v>0</v>
      </c>
    </row>
    <row r="63" spans="1:11" s="219" customFormat="1" ht="16.5" x14ac:dyDescent="0.25">
      <c r="A63" s="228" t="s">
        <v>7</v>
      </c>
      <c r="B63" s="229" t="s">
        <v>478</v>
      </c>
      <c r="C63" s="230">
        <f>SUM(C64:C74)</f>
        <v>2863</v>
      </c>
      <c r="D63" s="230">
        <f t="shared" ref="D63:F63" si="1">SUM(D64:D74)</f>
        <v>2316</v>
      </c>
      <c r="E63" s="230">
        <f t="shared" si="1"/>
        <v>489</v>
      </c>
      <c r="F63" s="230">
        <f t="shared" si="1"/>
        <v>58</v>
      </c>
      <c r="G63" s="230">
        <f>SUM(G64:G74)</f>
        <v>42</v>
      </c>
      <c r="H63" s="230">
        <f>SUM(H64:H74)</f>
        <v>117</v>
      </c>
      <c r="I63" s="178">
        <f t="shared" ref="I63:K63" si="2">SUM(I64:I74)</f>
        <v>190</v>
      </c>
      <c r="J63" s="178">
        <f t="shared" si="2"/>
        <v>143</v>
      </c>
      <c r="K63" s="178">
        <f t="shared" si="2"/>
        <v>55</v>
      </c>
    </row>
    <row r="64" spans="1:11" s="219" customFormat="1" ht="16.5" x14ac:dyDescent="0.25">
      <c r="A64" s="231">
        <v>1</v>
      </c>
      <c r="B64" s="232" t="s">
        <v>585</v>
      </c>
      <c r="C64" s="185">
        <v>263</v>
      </c>
      <c r="D64" s="185">
        <v>204</v>
      </c>
      <c r="E64" s="185">
        <v>55</v>
      </c>
      <c r="F64" s="185">
        <v>4</v>
      </c>
      <c r="G64" s="185">
        <v>3</v>
      </c>
      <c r="H64" s="185">
        <v>12</v>
      </c>
      <c r="I64" s="185">
        <v>22</v>
      </c>
      <c r="J64" s="185">
        <v>16</v>
      </c>
      <c r="K64" s="185">
        <v>6</v>
      </c>
    </row>
    <row r="65" spans="1:11" s="219" customFormat="1" ht="16.5" x14ac:dyDescent="0.25">
      <c r="A65" s="231">
        <v>2</v>
      </c>
      <c r="B65" s="232" t="s">
        <v>600</v>
      </c>
      <c r="C65" s="185">
        <v>163</v>
      </c>
      <c r="D65" s="185">
        <v>120</v>
      </c>
      <c r="E65" s="185">
        <v>41</v>
      </c>
      <c r="F65" s="185">
        <v>2</v>
      </c>
      <c r="G65" s="185">
        <v>1</v>
      </c>
      <c r="H65" s="185">
        <v>10</v>
      </c>
      <c r="I65" s="185">
        <v>16</v>
      </c>
      <c r="J65" s="185">
        <v>12</v>
      </c>
      <c r="K65" s="185">
        <v>4</v>
      </c>
    </row>
    <row r="66" spans="1:11" s="219" customFormat="1" ht="16.5" x14ac:dyDescent="0.25">
      <c r="A66" s="231">
        <v>3</v>
      </c>
      <c r="B66" s="232" t="s">
        <v>611</v>
      </c>
      <c r="C66" s="185">
        <v>211</v>
      </c>
      <c r="D66" s="185">
        <v>167</v>
      </c>
      <c r="E66" s="185">
        <v>36</v>
      </c>
      <c r="F66" s="185">
        <v>8</v>
      </c>
      <c r="G66" s="185">
        <v>6</v>
      </c>
      <c r="H66" s="185">
        <v>10</v>
      </c>
      <c r="I66" s="185">
        <v>14</v>
      </c>
      <c r="J66" s="185">
        <v>10</v>
      </c>
      <c r="K66" s="185">
        <v>4</v>
      </c>
    </row>
    <row r="67" spans="1:11" s="219" customFormat="1" ht="16.5" x14ac:dyDescent="0.25">
      <c r="A67" s="231">
        <v>4</v>
      </c>
      <c r="B67" s="232" t="s">
        <v>627</v>
      </c>
      <c r="C67" s="185">
        <v>220</v>
      </c>
      <c r="D67" s="185">
        <v>172</v>
      </c>
      <c r="E67" s="185">
        <v>48</v>
      </c>
      <c r="F67" s="185">
        <v>0</v>
      </c>
      <c r="G67" s="185">
        <v>0</v>
      </c>
      <c r="H67" s="185">
        <v>10</v>
      </c>
      <c r="I67" s="185">
        <v>19</v>
      </c>
      <c r="J67" s="185">
        <v>14</v>
      </c>
      <c r="K67" s="185">
        <v>5</v>
      </c>
    </row>
    <row r="68" spans="1:11" s="219" customFormat="1" ht="16.5" x14ac:dyDescent="0.25">
      <c r="A68" s="231">
        <v>5</v>
      </c>
      <c r="B68" s="232" t="s">
        <v>749</v>
      </c>
      <c r="C68" s="185">
        <v>412</v>
      </c>
      <c r="D68" s="185">
        <v>317</v>
      </c>
      <c r="E68" s="185">
        <v>84</v>
      </c>
      <c r="F68" s="185">
        <v>11</v>
      </c>
      <c r="G68" s="185">
        <v>8</v>
      </c>
      <c r="H68" s="185">
        <v>20</v>
      </c>
      <c r="I68" s="185">
        <v>33</v>
      </c>
      <c r="J68" s="185">
        <v>25</v>
      </c>
      <c r="K68" s="185">
        <v>9</v>
      </c>
    </row>
    <row r="69" spans="1:11" s="219" customFormat="1" ht="16.5" x14ac:dyDescent="0.25">
      <c r="A69" s="231">
        <v>6</v>
      </c>
      <c r="B69" s="232" t="s">
        <v>656</v>
      </c>
      <c r="C69" s="185">
        <v>234</v>
      </c>
      <c r="D69" s="185">
        <v>190</v>
      </c>
      <c r="E69" s="185">
        <v>44</v>
      </c>
      <c r="F69" s="185">
        <v>0</v>
      </c>
      <c r="G69" s="185">
        <v>0</v>
      </c>
      <c r="H69" s="185">
        <v>9</v>
      </c>
      <c r="I69" s="185">
        <v>17</v>
      </c>
      <c r="J69" s="185">
        <v>13</v>
      </c>
      <c r="K69" s="185">
        <v>5</v>
      </c>
    </row>
    <row r="70" spans="1:11" s="219" customFormat="1" ht="16.5" x14ac:dyDescent="0.25">
      <c r="A70" s="231">
        <v>7</v>
      </c>
      <c r="B70" s="232" t="s">
        <v>798</v>
      </c>
      <c r="C70" s="185">
        <v>215</v>
      </c>
      <c r="D70" s="185">
        <v>194</v>
      </c>
      <c r="E70" s="185">
        <v>18</v>
      </c>
      <c r="F70" s="185">
        <v>3</v>
      </c>
      <c r="G70" s="185">
        <v>2</v>
      </c>
      <c r="H70" s="185">
        <v>5</v>
      </c>
      <c r="I70" s="185">
        <v>6</v>
      </c>
      <c r="J70" s="185">
        <v>5</v>
      </c>
      <c r="K70" s="185">
        <v>3</v>
      </c>
    </row>
    <row r="71" spans="1:11" s="219" customFormat="1" ht="16.5" x14ac:dyDescent="0.25">
      <c r="A71" s="231">
        <v>8</v>
      </c>
      <c r="B71" s="232" t="s">
        <v>685</v>
      </c>
      <c r="C71" s="185">
        <v>289</v>
      </c>
      <c r="D71" s="185">
        <v>240</v>
      </c>
      <c r="E71" s="185">
        <v>44</v>
      </c>
      <c r="F71" s="185">
        <v>5</v>
      </c>
      <c r="G71" s="185">
        <v>4</v>
      </c>
      <c r="H71" s="185">
        <v>10</v>
      </c>
      <c r="I71" s="185">
        <v>17</v>
      </c>
      <c r="J71" s="185">
        <v>13</v>
      </c>
      <c r="K71" s="185">
        <v>5</v>
      </c>
    </row>
    <row r="72" spans="1:11" s="219" customFormat="1" ht="16.5" x14ac:dyDescent="0.25">
      <c r="A72" s="231">
        <v>9</v>
      </c>
      <c r="B72" s="232" t="s">
        <v>330</v>
      </c>
      <c r="C72" s="185">
        <v>209</v>
      </c>
      <c r="D72" s="185">
        <v>184</v>
      </c>
      <c r="E72" s="185">
        <v>24</v>
      </c>
      <c r="F72" s="185">
        <v>1</v>
      </c>
      <c r="G72" s="185">
        <v>1</v>
      </c>
      <c r="H72" s="185">
        <v>5</v>
      </c>
      <c r="I72" s="185">
        <v>9</v>
      </c>
      <c r="J72" s="185">
        <v>7</v>
      </c>
      <c r="K72" s="185">
        <v>3</v>
      </c>
    </row>
    <row r="73" spans="1:11" s="219" customFormat="1" ht="16.5" x14ac:dyDescent="0.25">
      <c r="A73" s="231">
        <v>10</v>
      </c>
      <c r="B73" s="232" t="s">
        <v>820</v>
      </c>
      <c r="C73" s="185">
        <v>394</v>
      </c>
      <c r="D73" s="185">
        <v>339</v>
      </c>
      <c r="E73" s="185">
        <v>37</v>
      </c>
      <c r="F73" s="185">
        <v>18</v>
      </c>
      <c r="G73" s="185">
        <v>13</v>
      </c>
      <c r="H73" s="185">
        <v>13</v>
      </c>
      <c r="I73" s="185">
        <v>14</v>
      </c>
      <c r="J73" s="185">
        <v>11</v>
      </c>
      <c r="K73" s="185">
        <v>4</v>
      </c>
    </row>
    <row r="74" spans="1:11" s="219" customFormat="1" ht="16.5" x14ac:dyDescent="0.25">
      <c r="A74" s="231">
        <v>11</v>
      </c>
      <c r="B74" s="232" t="s">
        <v>732</v>
      </c>
      <c r="C74" s="185">
        <v>253</v>
      </c>
      <c r="D74" s="185">
        <v>189</v>
      </c>
      <c r="E74" s="185">
        <v>58</v>
      </c>
      <c r="F74" s="185">
        <v>6</v>
      </c>
      <c r="G74" s="185">
        <v>4</v>
      </c>
      <c r="H74" s="185">
        <v>13</v>
      </c>
      <c r="I74" s="185">
        <v>23</v>
      </c>
      <c r="J74" s="185">
        <v>17</v>
      </c>
      <c r="K74" s="185">
        <v>7</v>
      </c>
    </row>
    <row r="75" spans="1:11" s="219" customFormat="1" ht="33" x14ac:dyDescent="0.25">
      <c r="A75" s="234" t="s">
        <v>8</v>
      </c>
      <c r="B75" s="235" t="s">
        <v>858</v>
      </c>
      <c r="C75" s="233">
        <f t="shared" ref="C75:K75" si="3">C8+C63</f>
        <v>3019</v>
      </c>
      <c r="D75" s="233">
        <f t="shared" si="3"/>
        <v>2369</v>
      </c>
      <c r="E75" s="233">
        <f t="shared" si="3"/>
        <v>592</v>
      </c>
      <c r="F75" s="233">
        <f t="shared" si="3"/>
        <v>58</v>
      </c>
      <c r="G75" s="233">
        <f t="shared" si="3"/>
        <v>69</v>
      </c>
      <c r="H75" s="233">
        <f t="shared" si="3"/>
        <v>193</v>
      </c>
      <c r="I75" s="233">
        <f t="shared" si="3"/>
        <v>190</v>
      </c>
      <c r="J75" s="233">
        <f t="shared" si="3"/>
        <v>143</v>
      </c>
      <c r="K75" s="233">
        <f t="shared" si="3"/>
        <v>55</v>
      </c>
    </row>
    <row r="76" spans="1:11" ht="23.45" customHeight="1" x14ac:dyDescent="0.25">
      <c r="A76" s="85" t="s">
        <v>562</v>
      </c>
      <c r="B76" s="86" t="s">
        <v>413</v>
      </c>
      <c r="C76" s="13"/>
      <c r="D76" s="13"/>
      <c r="E76" s="13"/>
      <c r="F76" s="13"/>
      <c r="G76" s="13"/>
      <c r="H76" s="13"/>
      <c r="I76" s="84"/>
      <c r="J76" s="84"/>
      <c r="K76" s="83"/>
    </row>
    <row r="77" spans="1:11" ht="23.45" customHeight="1" x14ac:dyDescent="0.25">
      <c r="A77" s="85" t="s">
        <v>6</v>
      </c>
      <c r="B77" s="86" t="s">
        <v>477</v>
      </c>
      <c r="C77" s="13">
        <f t="shared" ref="C77:H77" si="4">SUM(C78:C125)</f>
        <v>143</v>
      </c>
      <c r="D77" s="13">
        <f t="shared" si="4"/>
        <v>34</v>
      </c>
      <c r="E77" s="13">
        <f t="shared" si="4"/>
        <v>0</v>
      </c>
      <c r="F77" s="13">
        <f t="shared" si="4"/>
        <v>109</v>
      </c>
      <c r="G77" s="13">
        <f t="shared" si="4"/>
        <v>65</v>
      </c>
      <c r="H77" s="13">
        <f t="shared" si="4"/>
        <v>44</v>
      </c>
      <c r="I77" s="84"/>
      <c r="J77" s="84"/>
      <c r="K77" s="83"/>
    </row>
    <row r="78" spans="1:11" ht="23.45" customHeight="1" x14ac:dyDescent="0.25">
      <c r="A78" s="28">
        <v>1</v>
      </c>
      <c r="B78" s="88" t="s">
        <v>504</v>
      </c>
      <c r="C78" s="10">
        <v>3</v>
      </c>
      <c r="D78" s="10">
        <v>1</v>
      </c>
      <c r="E78" s="10">
        <v>0</v>
      </c>
      <c r="F78" s="10">
        <v>2</v>
      </c>
      <c r="G78" s="10">
        <v>2</v>
      </c>
      <c r="H78" s="10">
        <v>0</v>
      </c>
      <c r="I78" s="87"/>
      <c r="J78" s="87"/>
      <c r="K78" s="43"/>
    </row>
    <row r="79" spans="1:11" ht="21" customHeight="1" x14ac:dyDescent="0.25">
      <c r="A79" s="4">
        <v>2</v>
      </c>
      <c r="B79" s="19" t="s">
        <v>406</v>
      </c>
      <c r="C79" s="10">
        <v>2</v>
      </c>
      <c r="D79" s="10">
        <v>1</v>
      </c>
      <c r="E79" s="10">
        <v>0</v>
      </c>
      <c r="F79" s="10">
        <v>1</v>
      </c>
      <c r="G79" s="10">
        <v>0</v>
      </c>
      <c r="H79" s="10">
        <v>1</v>
      </c>
      <c r="I79" s="30"/>
      <c r="J79" s="30"/>
      <c r="K79" s="10"/>
    </row>
    <row r="80" spans="1:11" ht="21" customHeight="1" x14ac:dyDescent="0.25">
      <c r="A80" s="4">
        <v>3</v>
      </c>
      <c r="B80" s="19" t="s">
        <v>409</v>
      </c>
      <c r="C80" s="10">
        <v>3</v>
      </c>
      <c r="D80" s="10">
        <v>0</v>
      </c>
      <c r="E80" s="10">
        <v>0</v>
      </c>
      <c r="F80" s="10">
        <v>3</v>
      </c>
      <c r="G80" s="10">
        <v>2</v>
      </c>
      <c r="H80" s="10">
        <v>1</v>
      </c>
      <c r="I80" s="30"/>
      <c r="J80" s="30"/>
      <c r="K80" s="10"/>
    </row>
    <row r="81" spans="1:13" ht="21" customHeight="1" x14ac:dyDescent="0.25">
      <c r="A81" s="4">
        <v>4</v>
      </c>
      <c r="B81" s="19" t="s">
        <v>395</v>
      </c>
      <c r="C81" s="10">
        <v>4</v>
      </c>
      <c r="D81" s="10">
        <v>1</v>
      </c>
      <c r="E81" s="10">
        <v>0</v>
      </c>
      <c r="F81" s="10">
        <v>3</v>
      </c>
      <c r="G81" s="10">
        <v>2</v>
      </c>
      <c r="H81" s="10">
        <v>1</v>
      </c>
      <c r="I81" s="30"/>
      <c r="J81" s="30"/>
      <c r="K81" s="10"/>
      <c r="M81" s="18"/>
    </row>
    <row r="82" spans="1:13" ht="21" customHeight="1" x14ac:dyDescent="0.25">
      <c r="A82" s="4">
        <v>5</v>
      </c>
      <c r="B82" s="19" t="s">
        <v>503</v>
      </c>
      <c r="C82" s="10">
        <v>2</v>
      </c>
      <c r="D82" s="10">
        <v>0</v>
      </c>
      <c r="E82" s="10">
        <v>0</v>
      </c>
      <c r="F82" s="10">
        <v>2</v>
      </c>
      <c r="G82" s="10">
        <v>1</v>
      </c>
      <c r="H82" s="10">
        <v>1</v>
      </c>
      <c r="I82" s="30"/>
      <c r="J82" s="30"/>
      <c r="K82" s="10"/>
    </row>
    <row r="83" spans="1:13" ht="21" customHeight="1" x14ac:dyDescent="0.25">
      <c r="A83" s="4">
        <v>6</v>
      </c>
      <c r="B83" s="19" t="s">
        <v>499</v>
      </c>
      <c r="C83" s="10">
        <v>2</v>
      </c>
      <c r="D83" s="10">
        <v>1</v>
      </c>
      <c r="E83" s="10">
        <v>0</v>
      </c>
      <c r="F83" s="10">
        <v>1</v>
      </c>
      <c r="G83" s="10">
        <v>1</v>
      </c>
      <c r="H83" s="10">
        <v>0</v>
      </c>
      <c r="I83" s="30"/>
      <c r="J83" s="30"/>
      <c r="K83" s="10"/>
    </row>
    <row r="84" spans="1:13" ht="21" customHeight="1" x14ac:dyDescent="0.25">
      <c r="A84" s="4">
        <v>7</v>
      </c>
      <c r="B84" s="19" t="s">
        <v>383</v>
      </c>
      <c r="C84" s="10">
        <v>2</v>
      </c>
      <c r="D84" s="10">
        <v>1</v>
      </c>
      <c r="E84" s="10">
        <v>0</v>
      </c>
      <c r="F84" s="10">
        <v>1</v>
      </c>
      <c r="G84" s="10">
        <v>0</v>
      </c>
      <c r="H84" s="10">
        <v>1</v>
      </c>
      <c r="I84" s="30"/>
      <c r="J84" s="30"/>
      <c r="K84" s="10"/>
    </row>
    <row r="85" spans="1:13" ht="21" customHeight="1" x14ac:dyDescent="0.25">
      <c r="A85" s="4">
        <v>8</v>
      </c>
      <c r="B85" s="19" t="s">
        <v>500</v>
      </c>
      <c r="C85" s="10">
        <v>2</v>
      </c>
      <c r="D85" s="10">
        <v>1</v>
      </c>
      <c r="E85" s="10">
        <v>0</v>
      </c>
      <c r="F85" s="10">
        <v>1</v>
      </c>
      <c r="G85" s="10">
        <v>1</v>
      </c>
      <c r="H85" s="10">
        <v>0</v>
      </c>
      <c r="I85" s="30"/>
      <c r="J85" s="30"/>
      <c r="K85" s="10"/>
    </row>
    <row r="86" spans="1:13" ht="21" customHeight="1" x14ac:dyDescent="0.25">
      <c r="A86" s="4">
        <v>9</v>
      </c>
      <c r="B86" s="19" t="s">
        <v>501</v>
      </c>
      <c r="C86" s="10">
        <v>3</v>
      </c>
      <c r="D86" s="10">
        <v>0</v>
      </c>
      <c r="E86" s="10">
        <v>0</v>
      </c>
      <c r="F86" s="10">
        <v>3</v>
      </c>
      <c r="G86" s="10">
        <v>1</v>
      </c>
      <c r="H86" s="10">
        <v>2</v>
      </c>
      <c r="I86" s="30"/>
      <c r="J86" s="30"/>
      <c r="K86" s="10"/>
    </row>
    <row r="87" spans="1:13" ht="21" customHeight="1" x14ac:dyDescent="0.25">
      <c r="A87" s="4">
        <v>10</v>
      </c>
      <c r="B87" s="19" t="s">
        <v>502</v>
      </c>
      <c r="C87" s="10">
        <v>2</v>
      </c>
      <c r="D87" s="10">
        <v>1</v>
      </c>
      <c r="E87" s="10">
        <v>0</v>
      </c>
      <c r="F87" s="10">
        <v>1</v>
      </c>
      <c r="G87" s="10">
        <v>1</v>
      </c>
      <c r="H87" s="10">
        <v>0</v>
      </c>
      <c r="I87" s="30"/>
      <c r="J87" s="30"/>
      <c r="K87" s="10"/>
    </row>
    <row r="88" spans="1:13" ht="21" customHeight="1" x14ac:dyDescent="0.25">
      <c r="A88" s="4">
        <v>11</v>
      </c>
      <c r="B88" s="19" t="s">
        <v>369</v>
      </c>
      <c r="C88" s="10">
        <v>3</v>
      </c>
      <c r="D88" s="10">
        <v>1</v>
      </c>
      <c r="E88" s="10">
        <v>0</v>
      </c>
      <c r="F88" s="10">
        <v>2</v>
      </c>
      <c r="G88" s="10">
        <v>1</v>
      </c>
      <c r="H88" s="10">
        <v>1</v>
      </c>
      <c r="I88" s="30"/>
      <c r="J88" s="30"/>
      <c r="K88" s="10"/>
    </row>
    <row r="89" spans="1:13" ht="21.6" customHeight="1" x14ac:dyDescent="0.25">
      <c r="A89" s="4">
        <v>12</v>
      </c>
      <c r="B89" s="19" t="s">
        <v>378</v>
      </c>
      <c r="C89" s="10">
        <v>3</v>
      </c>
      <c r="D89" s="10">
        <v>1</v>
      </c>
      <c r="E89" s="10">
        <v>0</v>
      </c>
      <c r="F89" s="10">
        <v>2</v>
      </c>
      <c r="G89" s="10">
        <v>1</v>
      </c>
      <c r="H89" s="10">
        <v>1</v>
      </c>
      <c r="I89" s="30"/>
      <c r="J89" s="30"/>
      <c r="K89" s="10"/>
    </row>
    <row r="90" spans="1:13" ht="21" customHeight="1" x14ac:dyDescent="0.25">
      <c r="A90" s="4">
        <v>13</v>
      </c>
      <c r="B90" s="89" t="s">
        <v>498</v>
      </c>
      <c r="C90" s="10">
        <v>3</v>
      </c>
      <c r="D90" s="10">
        <v>0</v>
      </c>
      <c r="E90" s="10">
        <v>0</v>
      </c>
      <c r="F90" s="10">
        <v>3</v>
      </c>
      <c r="G90" s="10">
        <v>1</v>
      </c>
      <c r="H90" s="10">
        <v>2</v>
      </c>
      <c r="I90" s="30"/>
      <c r="J90" s="30"/>
      <c r="K90" s="10"/>
    </row>
    <row r="91" spans="1:13" ht="21" customHeight="1" x14ac:dyDescent="0.25">
      <c r="A91" s="4">
        <v>14</v>
      </c>
      <c r="B91" s="19" t="s">
        <v>362</v>
      </c>
      <c r="C91" s="10">
        <v>3</v>
      </c>
      <c r="D91" s="10">
        <v>1</v>
      </c>
      <c r="E91" s="10">
        <v>0</v>
      </c>
      <c r="F91" s="10">
        <v>2</v>
      </c>
      <c r="G91" s="10">
        <v>2</v>
      </c>
      <c r="H91" s="10">
        <v>0</v>
      </c>
      <c r="I91" s="30"/>
      <c r="J91" s="30"/>
      <c r="K91" s="10"/>
    </row>
    <row r="92" spans="1:13" ht="21" customHeight="1" x14ac:dyDescent="0.25">
      <c r="A92" s="4">
        <v>15</v>
      </c>
      <c r="B92" s="19" t="s">
        <v>363</v>
      </c>
      <c r="C92" s="10">
        <v>2</v>
      </c>
      <c r="D92" s="10">
        <v>1</v>
      </c>
      <c r="E92" s="10">
        <v>0</v>
      </c>
      <c r="F92" s="10">
        <v>1</v>
      </c>
      <c r="G92" s="10">
        <v>0</v>
      </c>
      <c r="H92" s="10">
        <v>1</v>
      </c>
      <c r="I92" s="30"/>
      <c r="J92" s="30"/>
      <c r="K92" s="10"/>
    </row>
    <row r="93" spans="1:13" ht="21" customHeight="1" x14ac:dyDescent="0.25">
      <c r="A93" s="4">
        <v>16</v>
      </c>
      <c r="B93" s="19" t="s">
        <v>497</v>
      </c>
      <c r="C93" s="10">
        <v>3</v>
      </c>
      <c r="D93" s="10">
        <v>0</v>
      </c>
      <c r="E93" s="10">
        <v>0</v>
      </c>
      <c r="F93" s="10">
        <v>3</v>
      </c>
      <c r="G93" s="10">
        <v>1</v>
      </c>
      <c r="H93" s="10">
        <v>2</v>
      </c>
      <c r="I93" s="30"/>
      <c r="J93" s="30"/>
      <c r="K93" s="10"/>
    </row>
    <row r="94" spans="1:13" ht="21" customHeight="1" x14ac:dyDescent="0.25">
      <c r="A94" s="4">
        <v>17</v>
      </c>
      <c r="B94" s="19" t="s">
        <v>366</v>
      </c>
      <c r="C94" s="10">
        <v>3</v>
      </c>
      <c r="D94" s="10">
        <v>1</v>
      </c>
      <c r="E94" s="10">
        <v>0</v>
      </c>
      <c r="F94" s="10">
        <v>2</v>
      </c>
      <c r="G94" s="10">
        <v>0</v>
      </c>
      <c r="H94" s="10">
        <v>2</v>
      </c>
      <c r="I94" s="30"/>
      <c r="J94" s="30"/>
      <c r="K94" s="10"/>
    </row>
    <row r="95" spans="1:13" ht="21" customHeight="1" x14ac:dyDescent="0.25">
      <c r="A95" s="4">
        <v>18</v>
      </c>
      <c r="B95" s="19" t="s">
        <v>496</v>
      </c>
      <c r="C95" s="10">
        <v>5</v>
      </c>
      <c r="D95" s="10">
        <v>0</v>
      </c>
      <c r="E95" s="10">
        <v>0</v>
      </c>
      <c r="F95" s="10">
        <v>5</v>
      </c>
      <c r="G95" s="10">
        <v>1</v>
      </c>
      <c r="H95" s="10">
        <v>4</v>
      </c>
      <c r="I95" s="30"/>
      <c r="J95" s="30"/>
      <c r="K95" s="10"/>
    </row>
    <row r="96" spans="1:13" ht="21" customHeight="1" x14ac:dyDescent="0.25">
      <c r="A96" s="4">
        <v>19</v>
      </c>
      <c r="B96" s="19" t="s">
        <v>346</v>
      </c>
      <c r="C96" s="10">
        <v>3</v>
      </c>
      <c r="D96" s="10">
        <v>1</v>
      </c>
      <c r="E96" s="10">
        <v>0</v>
      </c>
      <c r="F96" s="10">
        <v>2</v>
      </c>
      <c r="G96" s="10">
        <v>0</v>
      </c>
      <c r="H96" s="10">
        <v>2</v>
      </c>
      <c r="I96" s="30"/>
      <c r="J96" s="30"/>
      <c r="K96" s="10"/>
    </row>
    <row r="97" spans="1:11" ht="21" customHeight="1" x14ac:dyDescent="0.25">
      <c r="A97" s="4">
        <v>20</v>
      </c>
      <c r="B97" s="19" t="s">
        <v>351</v>
      </c>
      <c r="C97" s="10">
        <v>3</v>
      </c>
      <c r="D97" s="10">
        <v>1</v>
      </c>
      <c r="E97" s="10">
        <v>0</v>
      </c>
      <c r="F97" s="10">
        <v>2</v>
      </c>
      <c r="G97" s="10">
        <v>1</v>
      </c>
      <c r="H97" s="10">
        <v>1</v>
      </c>
      <c r="I97" s="30"/>
      <c r="J97" s="30"/>
      <c r="K97" s="10"/>
    </row>
    <row r="98" spans="1:11" ht="21" customHeight="1" x14ac:dyDescent="0.25">
      <c r="A98" s="4">
        <v>21</v>
      </c>
      <c r="B98" s="19" t="s">
        <v>354</v>
      </c>
      <c r="C98" s="10">
        <v>3</v>
      </c>
      <c r="D98" s="10">
        <v>1</v>
      </c>
      <c r="E98" s="10">
        <v>0</v>
      </c>
      <c r="F98" s="10">
        <v>2</v>
      </c>
      <c r="G98" s="10">
        <v>2</v>
      </c>
      <c r="H98" s="10">
        <v>0</v>
      </c>
      <c r="I98" s="30"/>
      <c r="J98" s="30"/>
      <c r="K98" s="10"/>
    </row>
    <row r="99" spans="1:11" ht="21" customHeight="1" x14ac:dyDescent="0.25">
      <c r="A99" s="4">
        <v>22</v>
      </c>
      <c r="B99" s="19" t="s">
        <v>356</v>
      </c>
      <c r="C99" s="10">
        <v>3</v>
      </c>
      <c r="D99" s="10">
        <v>1</v>
      </c>
      <c r="E99" s="10">
        <v>0</v>
      </c>
      <c r="F99" s="10">
        <v>2</v>
      </c>
      <c r="G99" s="10">
        <v>0</v>
      </c>
      <c r="H99" s="10">
        <v>2</v>
      </c>
      <c r="I99" s="30"/>
      <c r="J99" s="30"/>
      <c r="K99" s="10"/>
    </row>
    <row r="100" spans="1:11" ht="21" customHeight="1" x14ac:dyDescent="0.25">
      <c r="A100" s="4">
        <v>23</v>
      </c>
      <c r="B100" s="19" t="s">
        <v>358</v>
      </c>
      <c r="C100" s="10">
        <v>2</v>
      </c>
      <c r="D100" s="10">
        <v>1</v>
      </c>
      <c r="E100" s="10">
        <v>0</v>
      </c>
      <c r="F100" s="10">
        <v>1</v>
      </c>
      <c r="G100" s="10">
        <v>1</v>
      </c>
      <c r="H100" s="10">
        <v>0</v>
      </c>
      <c r="I100" s="30"/>
      <c r="J100" s="30"/>
      <c r="K100" s="10"/>
    </row>
    <row r="101" spans="1:11" ht="21" customHeight="1" x14ac:dyDescent="0.25">
      <c r="A101" s="4">
        <v>24</v>
      </c>
      <c r="B101" s="19" t="s">
        <v>331</v>
      </c>
      <c r="C101" s="10">
        <v>4</v>
      </c>
      <c r="D101" s="10">
        <v>1</v>
      </c>
      <c r="E101" s="10">
        <v>0</v>
      </c>
      <c r="F101" s="10">
        <v>3</v>
      </c>
      <c r="G101" s="10">
        <v>1</v>
      </c>
      <c r="H101" s="10">
        <v>2</v>
      </c>
      <c r="I101" s="30"/>
      <c r="J101" s="30"/>
      <c r="K101" s="10"/>
    </row>
    <row r="102" spans="1:11" ht="21" customHeight="1" x14ac:dyDescent="0.25">
      <c r="A102" s="4">
        <v>25</v>
      </c>
      <c r="B102" s="19" t="s">
        <v>495</v>
      </c>
      <c r="C102" s="10">
        <v>4</v>
      </c>
      <c r="D102" s="10">
        <v>0</v>
      </c>
      <c r="E102" s="10">
        <v>0</v>
      </c>
      <c r="F102" s="10">
        <v>4</v>
      </c>
      <c r="G102" s="10">
        <v>1</v>
      </c>
      <c r="H102" s="10">
        <v>3</v>
      </c>
      <c r="I102" s="30"/>
      <c r="J102" s="30"/>
      <c r="K102" s="10"/>
    </row>
    <row r="103" spans="1:11" ht="21" customHeight="1" x14ac:dyDescent="0.25">
      <c r="A103" s="4">
        <v>26</v>
      </c>
      <c r="B103" s="19" t="s">
        <v>425</v>
      </c>
      <c r="C103" s="10">
        <v>3</v>
      </c>
      <c r="D103" s="10">
        <v>1</v>
      </c>
      <c r="E103" s="10">
        <v>0</v>
      </c>
      <c r="F103" s="10">
        <v>2</v>
      </c>
      <c r="G103" s="10">
        <v>2</v>
      </c>
      <c r="H103" s="10">
        <v>0</v>
      </c>
      <c r="I103" s="30"/>
      <c r="J103" s="30"/>
      <c r="K103" s="10"/>
    </row>
    <row r="104" spans="1:11" ht="21" customHeight="1" x14ac:dyDescent="0.25">
      <c r="A104" s="4">
        <v>27</v>
      </c>
      <c r="B104" s="19" t="s">
        <v>492</v>
      </c>
      <c r="C104" s="10">
        <v>4</v>
      </c>
      <c r="D104" s="10">
        <v>1</v>
      </c>
      <c r="E104" s="10">
        <v>0</v>
      </c>
      <c r="F104" s="10">
        <v>3</v>
      </c>
      <c r="G104" s="10">
        <v>1</v>
      </c>
      <c r="H104" s="10">
        <v>2</v>
      </c>
      <c r="I104" s="30"/>
      <c r="J104" s="30"/>
      <c r="K104" s="10"/>
    </row>
    <row r="105" spans="1:11" ht="21" customHeight="1" x14ac:dyDescent="0.25">
      <c r="A105" s="4">
        <v>28</v>
      </c>
      <c r="B105" s="19" t="s">
        <v>493</v>
      </c>
      <c r="C105" s="10">
        <v>3</v>
      </c>
      <c r="D105" s="10">
        <v>0</v>
      </c>
      <c r="E105" s="10">
        <v>0</v>
      </c>
      <c r="F105" s="10">
        <v>3</v>
      </c>
      <c r="G105" s="10">
        <v>1</v>
      </c>
      <c r="H105" s="10">
        <v>2</v>
      </c>
      <c r="I105" s="30"/>
      <c r="J105" s="30"/>
      <c r="K105" s="10"/>
    </row>
    <row r="106" spans="1:11" ht="21" customHeight="1" x14ac:dyDescent="0.25">
      <c r="A106" s="4">
        <v>29</v>
      </c>
      <c r="B106" s="19" t="s">
        <v>494</v>
      </c>
      <c r="C106" s="10">
        <v>3</v>
      </c>
      <c r="D106" s="10">
        <v>1</v>
      </c>
      <c r="E106" s="10">
        <v>0</v>
      </c>
      <c r="F106" s="10">
        <v>2</v>
      </c>
      <c r="G106" s="10">
        <v>1</v>
      </c>
      <c r="H106" s="10">
        <v>1</v>
      </c>
      <c r="I106" s="30"/>
      <c r="J106" s="30"/>
      <c r="K106" s="10"/>
    </row>
    <row r="107" spans="1:11" ht="21" customHeight="1" x14ac:dyDescent="0.25">
      <c r="A107" s="4">
        <v>30</v>
      </c>
      <c r="B107" s="19" t="s">
        <v>304</v>
      </c>
      <c r="C107" s="10">
        <v>1</v>
      </c>
      <c r="D107" s="10">
        <v>1</v>
      </c>
      <c r="E107" s="10">
        <v>0</v>
      </c>
      <c r="F107" s="10">
        <v>0</v>
      </c>
      <c r="G107" s="10">
        <v>0</v>
      </c>
      <c r="H107" s="30">
        <v>1</v>
      </c>
      <c r="I107" s="30"/>
      <c r="J107" s="30"/>
      <c r="K107" s="10"/>
    </row>
    <row r="108" spans="1:11" ht="21" customHeight="1" x14ac:dyDescent="0.25">
      <c r="A108" s="4">
        <v>31</v>
      </c>
      <c r="B108" s="19" t="s">
        <v>305</v>
      </c>
      <c r="C108" s="10">
        <v>1</v>
      </c>
      <c r="D108" s="10">
        <v>1</v>
      </c>
      <c r="E108" s="10">
        <v>0</v>
      </c>
      <c r="F108" s="10">
        <v>0</v>
      </c>
      <c r="G108" s="10">
        <v>0</v>
      </c>
      <c r="H108" s="30">
        <v>0</v>
      </c>
      <c r="I108" s="30"/>
      <c r="J108" s="30"/>
      <c r="K108" s="10"/>
    </row>
    <row r="109" spans="1:11" ht="21" customHeight="1" x14ac:dyDescent="0.25">
      <c r="A109" s="4">
        <v>32</v>
      </c>
      <c r="B109" s="19" t="s">
        <v>489</v>
      </c>
      <c r="C109" s="10">
        <v>4</v>
      </c>
      <c r="D109" s="10">
        <v>0</v>
      </c>
      <c r="E109" s="10">
        <v>0</v>
      </c>
      <c r="F109" s="10">
        <v>4</v>
      </c>
      <c r="G109" s="10">
        <v>2</v>
      </c>
      <c r="H109" s="10">
        <v>1</v>
      </c>
      <c r="I109" s="30"/>
      <c r="J109" s="30"/>
      <c r="K109" s="10"/>
    </row>
    <row r="110" spans="1:11" ht="21" customHeight="1" x14ac:dyDescent="0.25">
      <c r="A110" s="4">
        <v>33</v>
      </c>
      <c r="B110" s="19" t="s">
        <v>490</v>
      </c>
      <c r="C110" s="10">
        <v>4</v>
      </c>
      <c r="D110" s="10">
        <v>1</v>
      </c>
      <c r="E110" s="10">
        <v>0</v>
      </c>
      <c r="F110" s="10">
        <v>3</v>
      </c>
      <c r="G110" s="10">
        <v>2</v>
      </c>
      <c r="H110" s="10">
        <v>1</v>
      </c>
      <c r="I110" s="30"/>
      <c r="J110" s="30"/>
      <c r="K110" s="10"/>
    </row>
    <row r="111" spans="1:11" ht="21" customHeight="1" x14ac:dyDescent="0.25">
      <c r="A111" s="4">
        <v>34</v>
      </c>
      <c r="B111" s="19" t="s">
        <v>491</v>
      </c>
      <c r="C111" s="10">
        <v>3</v>
      </c>
      <c r="D111" s="10">
        <v>1</v>
      </c>
      <c r="E111" s="10">
        <v>0</v>
      </c>
      <c r="F111" s="10">
        <v>2</v>
      </c>
      <c r="G111" s="10">
        <v>0</v>
      </c>
      <c r="H111" s="10">
        <v>1</v>
      </c>
      <c r="I111" s="30"/>
      <c r="J111" s="30"/>
      <c r="K111" s="10"/>
    </row>
    <row r="112" spans="1:11" ht="21" customHeight="1" x14ac:dyDescent="0.25">
      <c r="A112" s="4">
        <v>35</v>
      </c>
      <c r="B112" s="19" t="s">
        <v>289</v>
      </c>
      <c r="C112" s="10">
        <v>2</v>
      </c>
      <c r="D112" s="10">
        <v>1</v>
      </c>
      <c r="E112" s="10">
        <v>0</v>
      </c>
      <c r="F112" s="10">
        <v>1</v>
      </c>
      <c r="G112" s="10">
        <v>1</v>
      </c>
      <c r="H112" s="10">
        <v>0</v>
      </c>
      <c r="I112" s="30"/>
      <c r="J112" s="30"/>
      <c r="K112" s="10"/>
    </row>
    <row r="113" spans="1:12" ht="21" customHeight="1" x14ac:dyDescent="0.25">
      <c r="A113" s="4">
        <v>36</v>
      </c>
      <c r="B113" s="19" t="s">
        <v>485</v>
      </c>
      <c r="C113" s="10">
        <v>3</v>
      </c>
      <c r="D113" s="10">
        <v>0</v>
      </c>
      <c r="E113" s="10">
        <v>0</v>
      </c>
      <c r="F113" s="10">
        <v>3</v>
      </c>
      <c r="G113" s="10">
        <v>1</v>
      </c>
      <c r="H113" s="10">
        <v>2</v>
      </c>
      <c r="I113" s="30"/>
      <c r="J113" s="30"/>
      <c r="K113" s="10"/>
    </row>
    <row r="114" spans="1:12" ht="21" customHeight="1" x14ac:dyDescent="0.25">
      <c r="A114" s="4">
        <v>37</v>
      </c>
      <c r="B114" s="19" t="s">
        <v>486</v>
      </c>
      <c r="C114" s="10">
        <v>2</v>
      </c>
      <c r="D114" s="10">
        <v>1</v>
      </c>
      <c r="E114" s="10">
        <v>0</v>
      </c>
      <c r="F114" s="10">
        <v>1</v>
      </c>
      <c r="G114" s="10">
        <v>0</v>
      </c>
      <c r="H114" s="10">
        <v>2</v>
      </c>
      <c r="I114" s="30"/>
      <c r="J114" s="30"/>
      <c r="K114" s="10"/>
    </row>
    <row r="115" spans="1:12" ht="21" customHeight="1" x14ac:dyDescent="0.25">
      <c r="A115" s="4">
        <v>38</v>
      </c>
      <c r="B115" s="19" t="s">
        <v>488</v>
      </c>
      <c r="C115" s="10">
        <v>3</v>
      </c>
      <c r="D115" s="10">
        <v>0</v>
      </c>
      <c r="E115" s="10">
        <v>0</v>
      </c>
      <c r="F115" s="10">
        <v>3</v>
      </c>
      <c r="G115" s="10">
        <v>2</v>
      </c>
      <c r="H115" s="10">
        <v>1</v>
      </c>
      <c r="I115" s="30"/>
      <c r="J115" s="30"/>
      <c r="K115" s="10"/>
    </row>
    <row r="116" spans="1:12" ht="21" customHeight="1" x14ac:dyDescent="0.25">
      <c r="A116" s="4">
        <v>39</v>
      </c>
      <c r="B116" s="19" t="s">
        <v>302</v>
      </c>
      <c r="C116" s="10">
        <v>1</v>
      </c>
      <c r="D116" s="10">
        <v>1</v>
      </c>
      <c r="E116" s="10">
        <v>0</v>
      </c>
      <c r="F116" s="10">
        <v>0</v>
      </c>
      <c r="G116" s="10">
        <v>0</v>
      </c>
      <c r="H116" s="30">
        <v>0</v>
      </c>
      <c r="I116" s="30"/>
      <c r="J116" s="30"/>
      <c r="K116" s="10"/>
    </row>
    <row r="117" spans="1:12" ht="21" customHeight="1" x14ac:dyDescent="0.25">
      <c r="A117" s="4">
        <v>40</v>
      </c>
      <c r="B117" s="19" t="s">
        <v>303</v>
      </c>
      <c r="C117" s="10">
        <v>1</v>
      </c>
      <c r="D117" s="10">
        <v>1</v>
      </c>
      <c r="E117" s="10">
        <v>0</v>
      </c>
      <c r="F117" s="10">
        <v>0</v>
      </c>
      <c r="G117" s="10">
        <v>0</v>
      </c>
      <c r="H117" s="30">
        <v>0</v>
      </c>
      <c r="I117" s="30"/>
      <c r="J117" s="30"/>
      <c r="K117" s="10"/>
    </row>
    <row r="118" spans="1:12" ht="21" customHeight="1" x14ac:dyDescent="0.25">
      <c r="A118" s="4">
        <v>41</v>
      </c>
      <c r="B118" s="19" t="s">
        <v>474</v>
      </c>
      <c r="C118" s="10">
        <v>4</v>
      </c>
      <c r="D118" s="10">
        <v>1</v>
      </c>
      <c r="E118" s="10">
        <v>0</v>
      </c>
      <c r="F118" s="10">
        <v>3</v>
      </c>
      <c r="G118" s="10">
        <v>3</v>
      </c>
      <c r="H118" s="10">
        <v>0</v>
      </c>
      <c r="I118" s="30"/>
      <c r="J118" s="30"/>
      <c r="K118" s="10"/>
    </row>
    <row r="119" spans="1:12" ht="21" customHeight="1" x14ac:dyDescent="0.25">
      <c r="A119" s="4">
        <v>42</v>
      </c>
      <c r="B119" s="19" t="s">
        <v>277</v>
      </c>
      <c r="C119" s="10">
        <v>3</v>
      </c>
      <c r="D119" s="10">
        <v>1</v>
      </c>
      <c r="E119" s="10">
        <v>0</v>
      </c>
      <c r="F119" s="10">
        <v>2</v>
      </c>
      <c r="G119" s="10">
        <v>2</v>
      </c>
      <c r="H119" s="10">
        <v>0</v>
      </c>
      <c r="I119" s="30"/>
      <c r="J119" s="30"/>
      <c r="K119" s="10"/>
    </row>
    <row r="120" spans="1:12" ht="21" customHeight="1" x14ac:dyDescent="0.25">
      <c r="A120" s="4">
        <v>43</v>
      </c>
      <c r="B120" s="19" t="s">
        <v>484</v>
      </c>
      <c r="C120" s="10">
        <v>9</v>
      </c>
      <c r="D120" s="10">
        <v>0</v>
      </c>
      <c r="E120" s="10">
        <v>0</v>
      </c>
      <c r="F120" s="10">
        <v>9</v>
      </c>
      <c r="G120" s="10">
        <v>9</v>
      </c>
      <c r="H120" s="10">
        <v>0</v>
      </c>
      <c r="I120" s="30"/>
      <c r="J120" s="30"/>
      <c r="K120" s="10"/>
    </row>
    <row r="121" spans="1:12" ht="21" customHeight="1" x14ac:dyDescent="0.25">
      <c r="A121" s="4">
        <v>44</v>
      </c>
      <c r="B121" s="19" t="s">
        <v>483</v>
      </c>
      <c r="C121" s="10">
        <v>4</v>
      </c>
      <c r="D121" s="10">
        <v>0</v>
      </c>
      <c r="E121" s="10">
        <v>0</v>
      </c>
      <c r="F121" s="10">
        <v>4</v>
      </c>
      <c r="G121" s="10">
        <v>4</v>
      </c>
      <c r="H121" s="10">
        <v>0</v>
      </c>
      <c r="I121" s="30"/>
      <c r="J121" s="30"/>
      <c r="K121" s="10"/>
    </row>
    <row r="122" spans="1:12" ht="21" customHeight="1" x14ac:dyDescent="0.25">
      <c r="A122" s="4">
        <v>45</v>
      </c>
      <c r="B122" s="19" t="s">
        <v>272</v>
      </c>
      <c r="C122" s="10">
        <v>3</v>
      </c>
      <c r="D122" s="10">
        <v>1</v>
      </c>
      <c r="E122" s="10">
        <v>0</v>
      </c>
      <c r="F122" s="10">
        <v>2</v>
      </c>
      <c r="G122" s="10">
        <v>2</v>
      </c>
      <c r="H122" s="10">
        <v>0</v>
      </c>
      <c r="I122" s="30"/>
      <c r="J122" s="30"/>
      <c r="K122" s="10"/>
    </row>
    <row r="123" spans="1:12" ht="21" customHeight="1" x14ac:dyDescent="0.25">
      <c r="A123" s="4">
        <v>46</v>
      </c>
      <c r="B123" s="19" t="s">
        <v>439</v>
      </c>
      <c r="C123" s="10">
        <v>1</v>
      </c>
      <c r="D123" s="10">
        <v>1</v>
      </c>
      <c r="E123" s="10">
        <v>0</v>
      </c>
      <c r="F123" s="10">
        <v>0</v>
      </c>
      <c r="G123" s="10">
        <v>0</v>
      </c>
      <c r="H123" s="30">
        <v>0</v>
      </c>
      <c r="I123" s="30"/>
      <c r="J123" s="30"/>
      <c r="K123" s="10"/>
    </row>
    <row r="124" spans="1:12" ht="21" customHeight="1" x14ac:dyDescent="0.25">
      <c r="A124" s="4">
        <v>47</v>
      </c>
      <c r="B124" s="19" t="s">
        <v>481</v>
      </c>
      <c r="C124" s="10">
        <v>1</v>
      </c>
      <c r="D124" s="10">
        <v>1</v>
      </c>
      <c r="E124" s="10">
        <v>0</v>
      </c>
      <c r="F124" s="10">
        <v>0</v>
      </c>
      <c r="G124" s="10">
        <v>0</v>
      </c>
      <c r="H124" s="30">
        <v>0</v>
      </c>
      <c r="I124" s="30"/>
      <c r="J124" s="30"/>
      <c r="K124" s="10"/>
    </row>
    <row r="125" spans="1:12" ht="21" customHeight="1" x14ac:dyDescent="0.25">
      <c r="A125" s="4">
        <v>48</v>
      </c>
      <c r="B125" s="19" t="s">
        <v>482</v>
      </c>
      <c r="C125" s="10">
        <v>8</v>
      </c>
      <c r="D125" s="10">
        <v>0</v>
      </c>
      <c r="E125" s="10">
        <v>0</v>
      </c>
      <c r="F125" s="10">
        <v>8</v>
      </c>
      <c r="G125" s="10">
        <v>8</v>
      </c>
      <c r="H125" s="10">
        <v>0</v>
      </c>
      <c r="I125" s="30"/>
      <c r="J125" s="30"/>
      <c r="K125" s="10"/>
    </row>
    <row r="126" spans="1:12" s="70" customFormat="1" ht="21" customHeight="1" x14ac:dyDescent="0.25">
      <c r="A126" s="3" t="s">
        <v>7</v>
      </c>
      <c r="B126" s="90" t="s">
        <v>478</v>
      </c>
      <c r="C126" s="13">
        <f>SUM(C127:C141)</f>
        <v>2660</v>
      </c>
      <c r="D126" s="13">
        <f t="shared" ref="D126:H126" si="5">SUM(D127:D141)</f>
        <v>2442</v>
      </c>
      <c r="E126" s="13">
        <f t="shared" si="5"/>
        <v>0</v>
      </c>
      <c r="F126" s="13">
        <f t="shared" si="5"/>
        <v>218</v>
      </c>
      <c r="G126" s="13">
        <f t="shared" si="5"/>
        <v>143</v>
      </c>
      <c r="H126" s="13">
        <f t="shared" si="5"/>
        <v>75</v>
      </c>
      <c r="I126" s="31"/>
      <c r="J126" s="31"/>
      <c r="K126" s="13"/>
      <c r="L126" s="91"/>
    </row>
    <row r="127" spans="1:12" ht="21" customHeight="1" x14ac:dyDescent="0.25">
      <c r="A127" s="4">
        <v>1</v>
      </c>
      <c r="B127" s="92" t="s">
        <v>467</v>
      </c>
      <c r="C127" s="10">
        <v>214</v>
      </c>
      <c r="D127" s="10">
        <v>191</v>
      </c>
      <c r="E127" s="10">
        <v>0</v>
      </c>
      <c r="F127" s="10">
        <f>C127-D127</f>
        <v>23</v>
      </c>
      <c r="G127" s="10">
        <v>13</v>
      </c>
      <c r="H127" s="30">
        <v>10</v>
      </c>
      <c r="I127" s="30"/>
      <c r="J127" s="30"/>
      <c r="K127" s="10"/>
    </row>
    <row r="128" spans="1:12" ht="21" customHeight="1" x14ac:dyDescent="0.25">
      <c r="A128" s="4">
        <v>2</v>
      </c>
      <c r="B128" s="92" t="s">
        <v>275</v>
      </c>
      <c r="C128" s="10">
        <v>98</v>
      </c>
      <c r="D128" s="10">
        <v>98</v>
      </c>
      <c r="E128" s="10">
        <v>0</v>
      </c>
      <c r="F128" s="10">
        <f t="shared" ref="F128:F141" si="6">C128-D128</f>
        <v>0</v>
      </c>
      <c r="G128" s="10">
        <v>0</v>
      </c>
      <c r="H128" s="30">
        <v>0</v>
      </c>
      <c r="I128" s="30"/>
      <c r="J128" s="30"/>
      <c r="K128" s="10"/>
    </row>
    <row r="129" spans="1:11" ht="21" customHeight="1" x14ac:dyDescent="0.25">
      <c r="A129" s="4">
        <v>3</v>
      </c>
      <c r="B129" s="92" t="s">
        <v>468</v>
      </c>
      <c r="C129" s="10">
        <v>156</v>
      </c>
      <c r="D129" s="10">
        <v>154</v>
      </c>
      <c r="E129" s="10">
        <v>0</v>
      </c>
      <c r="F129" s="10">
        <f t="shared" si="6"/>
        <v>2</v>
      </c>
      <c r="G129" s="10">
        <v>2</v>
      </c>
      <c r="H129" s="30">
        <v>0</v>
      </c>
      <c r="I129" s="30"/>
      <c r="J129" s="30"/>
      <c r="K129" s="10"/>
    </row>
    <row r="130" spans="1:11" ht="21" customHeight="1" x14ac:dyDescent="0.25">
      <c r="A130" s="4">
        <v>4</v>
      </c>
      <c r="B130" s="92" t="s">
        <v>411</v>
      </c>
      <c r="C130" s="10">
        <v>138</v>
      </c>
      <c r="D130" s="10">
        <v>116</v>
      </c>
      <c r="E130" s="10">
        <v>0</v>
      </c>
      <c r="F130" s="10">
        <f t="shared" si="6"/>
        <v>22</v>
      </c>
      <c r="G130" s="10">
        <v>15</v>
      </c>
      <c r="H130" s="30">
        <v>7</v>
      </c>
      <c r="I130" s="30"/>
      <c r="J130" s="30"/>
      <c r="K130" s="10"/>
    </row>
    <row r="131" spans="1:11" ht="21" customHeight="1" x14ac:dyDescent="0.25">
      <c r="A131" s="4">
        <v>5</v>
      </c>
      <c r="B131" s="92" t="s">
        <v>401</v>
      </c>
      <c r="C131" s="10">
        <v>124</v>
      </c>
      <c r="D131" s="10">
        <v>124</v>
      </c>
      <c r="E131" s="10">
        <v>0</v>
      </c>
      <c r="F131" s="10">
        <f t="shared" si="6"/>
        <v>0</v>
      </c>
      <c r="G131" s="10">
        <v>0</v>
      </c>
      <c r="H131" s="30">
        <v>0</v>
      </c>
      <c r="I131" s="30"/>
      <c r="J131" s="30"/>
      <c r="K131" s="10"/>
    </row>
    <row r="132" spans="1:11" ht="21" customHeight="1" x14ac:dyDescent="0.25">
      <c r="A132" s="4">
        <v>6</v>
      </c>
      <c r="B132" s="92" t="s">
        <v>382</v>
      </c>
      <c r="C132" s="10">
        <v>212</v>
      </c>
      <c r="D132" s="10">
        <v>212</v>
      </c>
      <c r="E132" s="10">
        <v>0</v>
      </c>
      <c r="F132" s="10">
        <f t="shared" si="6"/>
        <v>0</v>
      </c>
      <c r="G132" s="10">
        <v>0</v>
      </c>
      <c r="H132" s="30">
        <v>0</v>
      </c>
      <c r="I132" s="30"/>
      <c r="J132" s="30"/>
      <c r="K132" s="10"/>
    </row>
    <row r="133" spans="1:11" ht="21" customHeight="1" x14ac:dyDescent="0.25">
      <c r="A133" s="4">
        <v>7</v>
      </c>
      <c r="B133" s="92" t="s">
        <v>379</v>
      </c>
      <c r="C133" s="10">
        <v>197</v>
      </c>
      <c r="D133" s="10">
        <v>169</v>
      </c>
      <c r="E133" s="10">
        <v>0</v>
      </c>
      <c r="F133" s="10">
        <f t="shared" si="6"/>
        <v>28</v>
      </c>
      <c r="G133" s="10">
        <v>14</v>
      </c>
      <c r="H133" s="30">
        <v>14</v>
      </c>
      <c r="I133" s="30"/>
      <c r="J133" s="30"/>
      <c r="K133" s="10"/>
    </row>
    <row r="134" spans="1:11" ht="21" customHeight="1" x14ac:dyDescent="0.25">
      <c r="A134" s="4">
        <v>8</v>
      </c>
      <c r="B134" s="92" t="s">
        <v>367</v>
      </c>
      <c r="C134" s="10">
        <v>164</v>
      </c>
      <c r="D134" s="10">
        <v>163</v>
      </c>
      <c r="E134" s="10">
        <v>0</v>
      </c>
      <c r="F134" s="10">
        <f t="shared" si="6"/>
        <v>1</v>
      </c>
      <c r="G134" s="10">
        <v>1</v>
      </c>
      <c r="H134" s="30">
        <v>0</v>
      </c>
      <c r="I134" s="30"/>
      <c r="J134" s="30"/>
      <c r="K134" s="10"/>
    </row>
    <row r="135" spans="1:11" ht="21" customHeight="1" x14ac:dyDescent="0.25">
      <c r="A135" s="4">
        <v>9</v>
      </c>
      <c r="B135" s="92" t="s">
        <v>330</v>
      </c>
      <c r="C135" s="10">
        <v>192</v>
      </c>
      <c r="D135" s="10">
        <v>191</v>
      </c>
      <c r="E135" s="10">
        <v>0</v>
      </c>
      <c r="F135" s="10">
        <f t="shared" si="6"/>
        <v>1</v>
      </c>
      <c r="G135" s="10">
        <v>1</v>
      </c>
      <c r="H135" s="30">
        <v>0</v>
      </c>
      <c r="I135" s="30"/>
      <c r="J135" s="30"/>
      <c r="K135" s="10"/>
    </row>
    <row r="136" spans="1:11" ht="21" customHeight="1" x14ac:dyDescent="0.25">
      <c r="A136" s="4">
        <v>10</v>
      </c>
      <c r="B136" s="92" t="s">
        <v>353</v>
      </c>
      <c r="C136" s="10">
        <v>354</v>
      </c>
      <c r="D136" s="10">
        <v>247</v>
      </c>
      <c r="E136" s="10">
        <v>0</v>
      </c>
      <c r="F136" s="10">
        <f t="shared" si="6"/>
        <v>107</v>
      </c>
      <c r="G136" s="10">
        <v>67</v>
      </c>
      <c r="H136" s="30">
        <v>40</v>
      </c>
      <c r="I136" s="30"/>
      <c r="J136" s="30"/>
      <c r="K136" s="10"/>
    </row>
    <row r="137" spans="1:11" ht="21" customHeight="1" x14ac:dyDescent="0.25">
      <c r="A137" s="4">
        <v>11</v>
      </c>
      <c r="B137" s="92" t="s">
        <v>341</v>
      </c>
      <c r="C137" s="10">
        <v>217</v>
      </c>
      <c r="D137" s="10">
        <v>215</v>
      </c>
      <c r="E137" s="10">
        <v>0</v>
      </c>
      <c r="F137" s="10">
        <f t="shared" si="6"/>
        <v>2</v>
      </c>
      <c r="G137" s="10">
        <v>2</v>
      </c>
      <c r="H137" s="30">
        <v>0</v>
      </c>
      <c r="I137" s="30"/>
      <c r="J137" s="30"/>
      <c r="K137" s="10"/>
    </row>
    <row r="138" spans="1:11" ht="21" customHeight="1" x14ac:dyDescent="0.25">
      <c r="A138" s="4">
        <v>12</v>
      </c>
      <c r="B138" s="92" t="s">
        <v>297</v>
      </c>
      <c r="C138" s="10">
        <v>162</v>
      </c>
      <c r="D138" s="10">
        <v>155</v>
      </c>
      <c r="E138" s="10">
        <v>0</v>
      </c>
      <c r="F138" s="10">
        <f t="shared" si="6"/>
        <v>7</v>
      </c>
      <c r="G138" s="10">
        <v>5</v>
      </c>
      <c r="H138" s="30">
        <v>2</v>
      </c>
      <c r="I138" s="30"/>
      <c r="J138" s="30"/>
      <c r="K138" s="10"/>
    </row>
    <row r="139" spans="1:11" ht="21" customHeight="1" x14ac:dyDescent="0.25">
      <c r="A139" s="4">
        <v>13</v>
      </c>
      <c r="B139" s="92" t="s">
        <v>313</v>
      </c>
      <c r="C139" s="10">
        <v>252</v>
      </c>
      <c r="D139" s="10">
        <v>235</v>
      </c>
      <c r="E139" s="10">
        <v>0</v>
      </c>
      <c r="F139" s="10">
        <f t="shared" si="6"/>
        <v>17</v>
      </c>
      <c r="G139" s="10">
        <v>15</v>
      </c>
      <c r="H139" s="30">
        <v>2</v>
      </c>
      <c r="I139" s="30"/>
      <c r="J139" s="30"/>
      <c r="K139" s="10"/>
    </row>
    <row r="140" spans="1:11" ht="21" customHeight="1" x14ac:dyDescent="0.25">
      <c r="A140" s="4">
        <v>14</v>
      </c>
      <c r="B140" s="92" t="s">
        <v>291</v>
      </c>
      <c r="C140" s="10">
        <v>96</v>
      </c>
      <c r="D140" s="10">
        <v>91</v>
      </c>
      <c r="E140" s="10">
        <v>0</v>
      </c>
      <c r="F140" s="10">
        <f t="shared" si="6"/>
        <v>5</v>
      </c>
      <c r="G140" s="10">
        <v>5</v>
      </c>
      <c r="H140" s="30">
        <v>0</v>
      </c>
      <c r="I140" s="30"/>
      <c r="J140" s="30"/>
      <c r="K140" s="10"/>
    </row>
    <row r="141" spans="1:11" ht="21" customHeight="1" x14ac:dyDescent="0.25">
      <c r="A141" s="4">
        <v>15</v>
      </c>
      <c r="B141" s="92" t="s">
        <v>266</v>
      </c>
      <c r="C141" s="10">
        <v>84</v>
      </c>
      <c r="D141" s="10">
        <v>81</v>
      </c>
      <c r="E141" s="10">
        <v>0</v>
      </c>
      <c r="F141" s="10">
        <f t="shared" si="6"/>
        <v>3</v>
      </c>
      <c r="G141" s="10">
        <v>3</v>
      </c>
      <c r="H141" s="30">
        <v>0</v>
      </c>
      <c r="I141" s="30"/>
      <c r="J141" s="30"/>
      <c r="K141" s="10"/>
    </row>
    <row r="142" spans="1:11" s="70" customFormat="1" ht="19.899999999999999" customHeight="1" x14ac:dyDescent="0.25">
      <c r="A142" s="267" t="s">
        <v>242</v>
      </c>
      <c r="B142" s="278"/>
      <c r="C142" s="13">
        <f t="shared" ref="C142:H142" si="7">C126+C77</f>
        <v>2803</v>
      </c>
      <c r="D142" s="13">
        <f t="shared" si="7"/>
        <v>2476</v>
      </c>
      <c r="E142" s="13">
        <f t="shared" si="7"/>
        <v>0</v>
      </c>
      <c r="F142" s="13">
        <f t="shared" si="7"/>
        <v>327</v>
      </c>
      <c r="G142" s="13">
        <f t="shared" si="7"/>
        <v>208</v>
      </c>
      <c r="H142" s="13">
        <f t="shared" si="7"/>
        <v>119</v>
      </c>
      <c r="I142" s="13"/>
      <c r="J142" s="13"/>
      <c r="K142" s="13"/>
    </row>
    <row r="146" spans="8:8" x14ac:dyDescent="0.25">
      <c r="H146" s="18"/>
    </row>
  </sheetData>
  <mergeCells count="9">
    <mergeCell ref="A1:K1"/>
    <mergeCell ref="A142:B142"/>
    <mergeCell ref="A2:K2"/>
    <mergeCell ref="A3:K3"/>
    <mergeCell ref="C5:C6"/>
    <mergeCell ref="D5:F5"/>
    <mergeCell ref="G5:K5"/>
    <mergeCell ref="B5:B6"/>
    <mergeCell ref="A5:A6"/>
  </mergeCells>
  <printOptions horizontalCentered="1"/>
  <pageMargins left="0.31496062992125984" right="0.31496062992125984" top="0.74803149606299213" bottom="0.74803149606299213" header="0.31496062992125984" footer="0.31496062992125984"/>
  <pageSetup paperSize="9" orientation="landscape" r:id="rId1"/>
  <headerFooter>
    <oddHeader>&amp;C&amp;"Times New Roman,Regular"&amp;12&amp;P</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97"/>
  <sheetViews>
    <sheetView zoomScaleNormal="100" workbookViewId="0">
      <selection activeCell="P20" sqref="P20"/>
    </sheetView>
  </sheetViews>
  <sheetFormatPr defaultRowHeight="23.1" customHeight="1" x14ac:dyDescent="0.25"/>
  <cols>
    <col min="1" max="1" width="6.5703125" customWidth="1"/>
    <col min="2" max="2" width="25.7109375" customWidth="1"/>
    <col min="3" max="3" width="19.28515625" customWidth="1"/>
    <col min="4" max="4" width="10.5703125" customWidth="1"/>
    <col min="5" max="5" width="6.85546875" customWidth="1"/>
    <col min="6" max="6" width="12.28515625" bestFit="1" customWidth="1"/>
    <col min="7" max="7" width="9.28515625" customWidth="1"/>
    <col min="8" max="8" width="10.42578125" customWidth="1"/>
    <col min="9" max="9" width="8.28515625" customWidth="1"/>
    <col min="10" max="10" width="10.5703125" customWidth="1"/>
    <col min="11" max="12" width="10.28515625" customWidth="1"/>
    <col min="13" max="13" width="12.28515625" customWidth="1"/>
  </cols>
  <sheetData>
    <row r="1" spans="1:13" ht="17.649999999999999" customHeight="1" x14ac:dyDescent="0.25">
      <c r="H1" s="279" t="s">
        <v>18</v>
      </c>
      <c r="I1" s="279"/>
      <c r="J1" s="279"/>
      <c r="K1" s="279"/>
      <c r="L1" s="279"/>
      <c r="M1" s="279"/>
    </row>
    <row r="2" spans="1:13" ht="16.5" x14ac:dyDescent="0.25">
      <c r="A2" s="284" t="s">
        <v>17</v>
      </c>
      <c r="B2" s="284"/>
      <c r="C2" s="8"/>
      <c r="D2" s="8"/>
      <c r="E2" s="8"/>
      <c r="F2" s="8"/>
      <c r="G2" s="8"/>
      <c r="H2" s="8"/>
      <c r="I2" s="8"/>
      <c r="J2" s="8"/>
      <c r="K2" s="8"/>
      <c r="L2" s="8"/>
      <c r="M2" s="8"/>
    </row>
    <row r="3" spans="1:13" ht="23.25" customHeight="1" x14ac:dyDescent="0.25">
      <c r="A3" s="253" t="s">
        <v>12</v>
      </c>
      <c r="B3" s="253"/>
      <c r="C3" s="253"/>
      <c r="D3" s="253"/>
      <c r="E3" s="253"/>
      <c r="F3" s="253"/>
      <c r="G3" s="253"/>
      <c r="H3" s="253"/>
      <c r="I3" s="253"/>
      <c r="J3" s="253"/>
      <c r="K3" s="253"/>
      <c r="L3" s="253"/>
      <c r="M3" s="253"/>
    </row>
    <row r="4" spans="1:13" ht="19.5" customHeight="1" x14ac:dyDescent="0.25">
      <c r="A4" s="256" t="s">
        <v>16</v>
      </c>
      <c r="B4" s="256"/>
      <c r="C4" s="256"/>
      <c r="D4" s="256"/>
      <c r="E4" s="256"/>
      <c r="F4" s="256"/>
      <c r="G4" s="256"/>
      <c r="H4" s="256"/>
      <c r="I4" s="256"/>
      <c r="J4" s="256"/>
      <c r="K4" s="256"/>
      <c r="L4" s="256"/>
      <c r="M4" s="256"/>
    </row>
    <row r="5" spans="1:13" ht="9" customHeight="1" x14ac:dyDescent="0.25">
      <c r="A5" s="2"/>
      <c r="B5" s="285"/>
      <c r="C5" s="285"/>
      <c r="D5" s="285"/>
      <c r="E5" s="285"/>
      <c r="F5" s="285"/>
      <c r="G5" s="285"/>
      <c r="H5" s="285"/>
      <c r="I5" s="285"/>
      <c r="J5" s="285"/>
      <c r="K5" s="285"/>
      <c r="L5" s="285"/>
      <c r="M5" s="285"/>
    </row>
    <row r="6" spans="1:13" ht="23.1" customHeight="1" x14ac:dyDescent="0.25">
      <c r="A6" s="250" t="s">
        <v>10</v>
      </c>
      <c r="B6" s="250" t="s">
        <v>9</v>
      </c>
      <c r="C6" s="250" t="s">
        <v>2</v>
      </c>
      <c r="D6" s="258" t="s">
        <v>11</v>
      </c>
      <c r="E6" s="259"/>
      <c r="F6" s="258" t="s">
        <v>3</v>
      </c>
      <c r="G6" s="262"/>
      <c r="H6" s="262"/>
      <c r="I6" s="259"/>
      <c r="J6" s="250" t="s">
        <v>0</v>
      </c>
      <c r="K6" s="250" t="s">
        <v>1</v>
      </c>
      <c r="L6" s="250" t="s">
        <v>208</v>
      </c>
      <c r="M6" s="250" t="s">
        <v>209</v>
      </c>
    </row>
    <row r="7" spans="1:13" ht="13.9" customHeight="1" x14ac:dyDescent="0.25">
      <c r="A7" s="251"/>
      <c r="B7" s="251"/>
      <c r="C7" s="251"/>
      <c r="D7" s="260"/>
      <c r="E7" s="261"/>
      <c r="F7" s="260"/>
      <c r="G7" s="263"/>
      <c r="H7" s="263"/>
      <c r="I7" s="261"/>
      <c r="J7" s="251"/>
      <c r="K7" s="251"/>
      <c r="L7" s="251"/>
      <c r="M7" s="251"/>
    </row>
    <row r="8" spans="1:13" ht="35.25" customHeight="1" x14ac:dyDescent="0.25">
      <c r="A8" s="251"/>
      <c r="B8" s="251"/>
      <c r="C8" s="251"/>
      <c r="D8" s="250" t="s">
        <v>14</v>
      </c>
      <c r="E8" s="250" t="s">
        <v>5</v>
      </c>
      <c r="F8" s="250" t="s">
        <v>206</v>
      </c>
      <c r="G8" s="250" t="s">
        <v>207</v>
      </c>
      <c r="H8" s="250" t="s">
        <v>13</v>
      </c>
      <c r="I8" s="250" t="s">
        <v>5</v>
      </c>
      <c r="J8" s="251"/>
      <c r="K8" s="251"/>
      <c r="L8" s="251"/>
      <c r="M8" s="251"/>
    </row>
    <row r="9" spans="1:13" ht="24.75" customHeight="1" x14ac:dyDescent="0.25">
      <c r="A9" s="252"/>
      <c r="B9" s="252"/>
      <c r="C9" s="252"/>
      <c r="D9" s="252"/>
      <c r="E9" s="252"/>
      <c r="F9" s="252"/>
      <c r="G9" s="252"/>
      <c r="H9" s="252"/>
      <c r="I9" s="252"/>
      <c r="J9" s="252"/>
      <c r="K9" s="252"/>
      <c r="L9" s="252"/>
      <c r="M9" s="252"/>
    </row>
    <row r="10" spans="1:13" ht="23.1" customHeight="1" x14ac:dyDescent="0.25">
      <c r="A10" s="4"/>
      <c r="B10" s="4">
        <v>1</v>
      </c>
      <c r="C10" s="4">
        <v>2</v>
      </c>
      <c r="D10" s="4">
        <v>3</v>
      </c>
      <c r="E10" s="4">
        <v>4</v>
      </c>
      <c r="F10" s="4">
        <v>5</v>
      </c>
      <c r="G10" s="4">
        <v>6</v>
      </c>
      <c r="H10" s="4">
        <v>7</v>
      </c>
      <c r="I10" s="4">
        <v>8</v>
      </c>
      <c r="J10" s="4">
        <v>9</v>
      </c>
      <c r="K10" s="4">
        <v>10</v>
      </c>
      <c r="L10" s="4">
        <v>11</v>
      </c>
      <c r="M10" s="4">
        <v>12</v>
      </c>
    </row>
    <row r="11" spans="1:13" ht="33"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9.899999999999999" customHeight="1" x14ac:dyDescent="0.25">
      <c r="A12" s="4">
        <v>1</v>
      </c>
      <c r="B12" s="6" t="s">
        <v>20</v>
      </c>
      <c r="C12" s="7"/>
      <c r="D12" s="23">
        <v>8.98</v>
      </c>
      <c r="E12" s="9"/>
      <c r="F12" s="10">
        <v>11116</v>
      </c>
      <c r="G12" s="10">
        <v>152</v>
      </c>
      <c r="H12" s="10">
        <f t="shared" ref="H12:H75" si="0">F12+G12</f>
        <v>11268</v>
      </c>
      <c r="I12" s="9"/>
      <c r="J12" s="4"/>
      <c r="K12" s="4"/>
      <c r="L12" s="4"/>
      <c r="M12" s="4"/>
    </row>
    <row r="13" spans="1:13" ht="19.899999999999999" customHeight="1" x14ac:dyDescent="0.25">
      <c r="A13" s="4">
        <v>2</v>
      </c>
      <c r="B13" s="6" t="s">
        <v>21</v>
      </c>
      <c r="C13" s="7"/>
      <c r="D13" s="23">
        <v>3.03</v>
      </c>
      <c r="E13" s="9"/>
      <c r="F13" s="10">
        <v>12842</v>
      </c>
      <c r="G13" s="10">
        <v>158</v>
      </c>
      <c r="H13" s="10">
        <f t="shared" si="0"/>
        <v>13000</v>
      </c>
      <c r="I13" s="9"/>
      <c r="J13" s="4" t="s">
        <v>205</v>
      </c>
      <c r="K13" s="4"/>
      <c r="L13" s="4"/>
      <c r="M13" s="4"/>
    </row>
    <row r="14" spans="1:13" ht="19.899999999999999" customHeight="1" x14ac:dyDescent="0.25">
      <c r="A14" s="4">
        <v>3</v>
      </c>
      <c r="B14" s="6" t="s">
        <v>22</v>
      </c>
      <c r="C14" s="7"/>
      <c r="D14" s="23">
        <v>4.01</v>
      </c>
      <c r="E14" s="9"/>
      <c r="F14" s="10">
        <v>7631</v>
      </c>
      <c r="G14" s="10">
        <v>101</v>
      </c>
      <c r="H14" s="10">
        <f t="shared" si="0"/>
        <v>7732</v>
      </c>
      <c r="I14" s="9"/>
      <c r="J14" s="4" t="s">
        <v>205</v>
      </c>
      <c r="K14" s="4"/>
      <c r="L14" s="4"/>
      <c r="M14" s="4"/>
    </row>
    <row r="15" spans="1:13" ht="19.899999999999999" customHeight="1" x14ac:dyDescent="0.25">
      <c r="A15" s="4">
        <v>4</v>
      </c>
      <c r="B15" s="6" t="s">
        <v>23</v>
      </c>
      <c r="C15" s="7"/>
      <c r="D15" s="23">
        <v>1.49</v>
      </c>
      <c r="E15" s="9"/>
      <c r="F15" s="10">
        <v>9735</v>
      </c>
      <c r="G15" s="10">
        <v>2251</v>
      </c>
      <c r="H15" s="10">
        <f t="shared" si="0"/>
        <v>11986</v>
      </c>
      <c r="I15" s="9"/>
      <c r="J15" s="4"/>
      <c r="K15" s="4"/>
      <c r="L15" s="4"/>
      <c r="M15" s="4"/>
    </row>
    <row r="16" spans="1:13" ht="19.899999999999999" customHeight="1" x14ac:dyDescent="0.25">
      <c r="A16" s="4">
        <v>5</v>
      </c>
      <c r="B16" s="6" t="s">
        <v>24</v>
      </c>
      <c r="C16" s="7"/>
      <c r="D16" s="23">
        <v>4.18</v>
      </c>
      <c r="E16" s="9"/>
      <c r="F16" s="10">
        <v>14694</v>
      </c>
      <c r="G16" s="10">
        <v>412</v>
      </c>
      <c r="H16" s="10">
        <f t="shared" si="0"/>
        <v>15106</v>
      </c>
      <c r="I16" s="9"/>
      <c r="J16" s="4"/>
      <c r="K16" s="4"/>
      <c r="L16" s="4"/>
      <c r="M16" s="4"/>
    </row>
    <row r="17" spans="1:13" ht="19.899999999999999" customHeight="1" x14ac:dyDescent="0.25">
      <c r="A17" s="4">
        <v>6</v>
      </c>
      <c r="B17" s="6" t="s">
        <v>25</v>
      </c>
      <c r="C17" s="7"/>
      <c r="D17" s="23">
        <v>1.58</v>
      </c>
      <c r="E17" s="9"/>
      <c r="F17" s="10">
        <v>17503</v>
      </c>
      <c r="G17" s="10">
        <v>1331</v>
      </c>
      <c r="H17" s="10">
        <f t="shared" si="0"/>
        <v>18834</v>
      </c>
      <c r="I17" s="9"/>
      <c r="J17" s="4"/>
      <c r="K17" s="4"/>
      <c r="L17" s="4"/>
      <c r="M17" s="4"/>
    </row>
    <row r="18" spans="1:13" ht="19.899999999999999" customHeight="1" x14ac:dyDescent="0.25">
      <c r="A18" s="4">
        <v>7</v>
      </c>
      <c r="B18" s="6" t="s">
        <v>26</v>
      </c>
      <c r="C18" s="7"/>
      <c r="D18" s="23">
        <v>3.97</v>
      </c>
      <c r="E18" s="9"/>
      <c r="F18" s="10">
        <v>12796</v>
      </c>
      <c r="G18" s="10">
        <v>92</v>
      </c>
      <c r="H18" s="10">
        <f t="shared" si="0"/>
        <v>12888</v>
      </c>
      <c r="I18" s="9"/>
      <c r="J18" s="4"/>
      <c r="K18" s="4"/>
      <c r="L18" s="4"/>
      <c r="M18" s="4"/>
    </row>
    <row r="19" spans="1:13" ht="19.899999999999999" customHeight="1" x14ac:dyDescent="0.25">
      <c r="A19" s="4">
        <v>8</v>
      </c>
      <c r="B19" s="6" t="s">
        <v>27</v>
      </c>
      <c r="C19" s="7"/>
      <c r="D19" s="23">
        <v>2.66</v>
      </c>
      <c r="E19" s="9"/>
      <c r="F19" s="10">
        <v>24520</v>
      </c>
      <c r="G19" s="10">
        <v>1169</v>
      </c>
      <c r="H19" s="10">
        <f t="shared" si="0"/>
        <v>25689</v>
      </c>
      <c r="I19" s="9"/>
      <c r="J19" s="4"/>
      <c r="K19" s="4"/>
      <c r="L19" s="4"/>
      <c r="M19" s="4"/>
    </row>
    <row r="20" spans="1:13" ht="19.899999999999999" customHeight="1" x14ac:dyDescent="0.25">
      <c r="A20" s="4">
        <v>9</v>
      </c>
      <c r="B20" s="6" t="s">
        <v>28</v>
      </c>
      <c r="C20" s="7"/>
      <c r="D20" s="23">
        <v>4.2699999999999996</v>
      </c>
      <c r="E20" s="9"/>
      <c r="F20" s="10">
        <v>11636</v>
      </c>
      <c r="G20" s="10">
        <v>564</v>
      </c>
      <c r="H20" s="10">
        <f t="shared" si="0"/>
        <v>12200</v>
      </c>
      <c r="I20" s="9"/>
      <c r="J20" s="4"/>
      <c r="K20" s="4"/>
      <c r="L20" s="4"/>
      <c r="M20" s="4"/>
    </row>
    <row r="21" spans="1:13" ht="19.899999999999999" customHeight="1" x14ac:dyDescent="0.25">
      <c r="A21" s="4">
        <v>10</v>
      </c>
      <c r="B21" s="6" t="s">
        <v>29</v>
      </c>
      <c r="C21" s="7"/>
      <c r="D21" s="23">
        <v>2.78</v>
      </c>
      <c r="E21" s="9"/>
      <c r="F21" s="10">
        <v>10097</v>
      </c>
      <c r="G21" s="10">
        <v>256</v>
      </c>
      <c r="H21" s="10">
        <f t="shared" si="0"/>
        <v>10353</v>
      </c>
      <c r="I21" s="9"/>
      <c r="J21" s="4"/>
      <c r="K21" s="4"/>
      <c r="L21" s="4"/>
      <c r="M21" s="4"/>
    </row>
    <row r="22" spans="1:13" ht="19.899999999999999" customHeight="1" x14ac:dyDescent="0.25">
      <c r="A22" s="4">
        <v>11</v>
      </c>
      <c r="B22" s="6" t="s">
        <v>30</v>
      </c>
      <c r="C22" s="7"/>
      <c r="D22" s="23">
        <v>1.98</v>
      </c>
      <c r="E22" s="9"/>
      <c r="F22" s="10">
        <v>15808</v>
      </c>
      <c r="G22" s="10">
        <v>3324</v>
      </c>
      <c r="H22" s="10">
        <f t="shared" si="0"/>
        <v>19132</v>
      </c>
      <c r="I22" s="9"/>
      <c r="J22" s="4"/>
      <c r="K22" s="4"/>
      <c r="L22" s="4"/>
      <c r="M22" s="4"/>
    </row>
    <row r="23" spans="1:13" ht="19.899999999999999" customHeight="1" x14ac:dyDescent="0.25">
      <c r="A23" s="4">
        <v>12</v>
      </c>
      <c r="B23" s="6" t="s">
        <v>31</v>
      </c>
      <c r="C23" s="7"/>
      <c r="D23" s="23">
        <v>3.12</v>
      </c>
      <c r="E23" s="9"/>
      <c r="F23" s="10">
        <v>8161</v>
      </c>
      <c r="G23" s="10">
        <v>481</v>
      </c>
      <c r="H23" s="10">
        <f t="shared" si="0"/>
        <v>8642</v>
      </c>
      <c r="I23" s="9"/>
      <c r="J23" s="4"/>
      <c r="K23" s="4"/>
      <c r="L23" s="4"/>
      <c r="M23" s="4"/>
    </row>
    <row r="24" spans="1:13" ht="19.899999999999999" customHeight="1" x14ac:dyDescent="0.25">
      <c r="A24" s="4">
        <v>13</v>
      </c>
      <c r="B24" s="6" t="s">
        <v>32</v>
      </c>
      <c r="C24" s="7"/>
      <c r="D24" s="23">
        <v>4.4000000000000004</v>
      </c>
      <c r="E24" s="9"/>
      <c r="F24" s="10">
        <v>10485</v>
      </c>
      <c r="G24" s="10">
        <v>374</v>
      </c>
      <c r="H24" s="10">
        <f t="shared" si="0"/>
        <v>10859</v>
      </c>
      <c r="I24" s="9"/>
      <c r="J24" s="4"/>
      <c r="K24" s="4"/>
      <c r="L24" s="4"/>
      <c r="M24" s="4"/>
    </row>
    <row r="25" spans="1:13" ht="19.899999999999999" customHeight="1" x14ac:dyDescent="0.25">
      <c r="A25" s="4">
        <v>14</v>
      </c>
      <c r="B25" s="6" t="s">
        <v>33</v>
      </c>
      <c r="C25" s="7"/>
      <c r="D25" s="23">
        <v>2.2000000000000002</v>
      </c>
      <c r="E25" s="9"/>
      <c r="F25" s="10">
        <v>7433</v>
      </c>
      <c r="G25" s="10">
        <v>103</v>
      </c>
      <c r="H25" s="10">
        <f t="shared" si="0"/>
        <v>7536</v>
      </c>
      <c r="I25" s="9"/>
      <c r="J25" s="4"/>
      <c r="K25" s="4"/>
      <c r="L25" s="4"/>
      <c r="M25" s="4"/>
    </row>
    <row r="26" spans="1:13" ht="19.899999999999999" customHeight="1" x14ac:dyDescent="0.25">
      <c r="A26" s="4">
        <v>15</v>
      </c>
      <c r="B26" s="6" t="s">
        <v>34</v>
      </c>
      <c r="C26" s="7"/>
      <c r="D26" s="23">
        <v>2.35</v>
      </c>
      <c r="E26" s="9"/>
      <c r="F26" s="10">
        <v>5399</v>
      </c>
      <c r="G26" s="10">
        <v>118</v>
      </c>
      <c r="H26" s="10">
        <f t="shared" si="0"/>
        <v>5517</v>
      </c>
      <c r="I26" s="9"/>
      <c r="J26" s="4"/>
      <c r="K26" s="4"/>
      <c r="L26" s="4"/>
      <c r="M26" s="4"/>
    </row>
    <row r="27" spans="1:13" ht="19.899999999999999" customHeight="1" x14ac:dyDescent="0.25">
      <c r="A27" s="4">
        <v>16</v>
      </c>
      <c r="B27" s="6" t="s">
        <v>35</v>
      </c>
      <c r="C27" s="7"/>
      <c r="D27" s="23">
        <v>3.06</v>
      </c>
      <c r="E27" s="9"/>
      <c r="F27" s="10">
        <v>11016</v>
      </c>
      <c r="G27" s="10">
        <v>3823</v>
      </c>
      <c r="H27" s="10">
        <f t="shared" si="0"/>
        <v>14839</v>
      </c>
      <c r="I27" s="9"/>
      <c r="J27" s="4"/>
      <c r="K27" s="4"/>
      <c r="L27" s="4"/>
      <c r="M27" s="4"/>
    </row>
    <row r="28" spans="1:13" ht="19.899999999999999" customHeight="1" x14ac:dyDescent="0.25">
      <c r="A28" s="4">
        <v>17</v>
      </c>
      <c r="B28" s="6" t="s">
        <v>36</v>
      </c>
      <c r="C28" s="7"/>
      <c r="D28" s="23">
        <v>6.52</v>
      </c>
      <c r="E28" s="9"/>
      <c r="F28" s="10">
        <v>11779</v>
      </c>
      <c r="G28" s="10">
        <v>1276</v>
      </c>
      <c r="H28" s="10">
        <f t="shared" si="0"/>
        <v>13055</v>
      </c>
      <c r="I28" s="9"/>
      <c r="J28" s="4"/>
      <c r="K28" s="4"/>
      <c r="L28" s="4"/>
      <c r="M28" s="4"/>
    </row>
    <row r="29" spans="1:13" ht="19.899999999999999" customHeight="1" x14ac:dyDescent="0.25">
      <c r="A29" s="4">
        <v>18</v>
      </c>
      <c r="B29" s="6" t="s">
        <v>37</v>
      </c>
      <c r="C29" s="7"/>
      <c r="D29" s="23">
        <v>9.25</v>
      </c>
      <c r="E29" s="9"/>
      <c r="F29" s="10">
        <v>9694</v>
      </c>
      <c r="G29" s="10">
        <v>705</v>
      </c>
      <c r="H29" s="10">
        <f t="shared" si="0"/>
        <v>10399</v>
      </c>
      <c r="I29" s="9"/>
      <c r="J29" s="4"/>
      <c r="K29" s="4"/>
      <c r="L29" s="4"/>
      <c r="M29" s="4"/>
    </row>
    <row r="30" spans="1:13" ht="19.899999999999999" customHeight="1" x14ac:dyDescent="0.25">
      <c r="A30" s="4">
        <v>19</v>
      </c>
      <c r="B30" s="6" t="s">
        <v>38</v>
      </c>
      <c r="C30" s="7"/>
      <c r="D30" s="23">
        <v>3.2</v>
      </c>
      <c r="E30" s="9"/>
      <c r="F30" s="10">
        <v>15858</v>
      </c>
      <c r="G30" s="10">
        <v>228</v>
      </c>
      <c r="H30" s="10">
        <f t="shared" si="0"/>
        <v>16086</v>
      </c>
      <c r="I30" s="9"/>
      <c r="J30" s="4"/>
      <c r="K30" s="4"/>
      <c r="L30" s="4"/>
      <c r="M30" s="4"/>
    </row>
    <row r="31" spans="1:13" ht="19.899999999999999" customHeight="1" x14ac:dyDescent="0.25">
      <c r="A31" s="4">
        <v>20</v>
      </c>
      <c r="B31" s="6" t="s">
        <v>39</v>
      </c>
      <c r="C31" s="7"/>
      <c r="D31" s="23">
        <v>1</v>
      </c>
      <c r="E31" s="9"/>
      <c r="F31" s="10">
        <v>7636</v>
      </c>
      <c r="G31" s="10">
        <v>182</v>
      </c>
      <c r="H31" s="10">
        <f t="shared" si="0"/>
        <v>7818</v>
      </c>
      <c r="I31" s="9"/>
      <c r="J31" s="4"/>
      <c r="K31" s="4"/>
      <c r="L31" s="4"/>
      <c r="M31" s="4"/>
    </row>
    <row r="32" spans="1:13" ht="19.899999999999999" customHeight="1" x14ac:dyDescent="0.25">
      <c r="A32" s="4">
        <v>21</v>
      </c>
      <c r="B32" s="6" t="s">
        <v>40</v>
      </c>
      <c r="C32" s="7"/>
      <c r="D32" s="23">
        <v>2.9</v>
      </c>
      <c r="E32" s="9"/>
      <c r="F32" s="10">
        <v>12587</v>
      </c>
      <c r="G32" s="10">
        <v>346</v>
      </c>
      <c r="H32" s="10">
        <f t="shared" si="0"/>
        <v>12933</v>
      </c>
      <c r="I32" s="9"/>
      <c r="J32" s="4"/>
      <c r="K32" s="4"/>
      <c r="L32" s="4"/>
      <c r="M32" s="4"/>
    </row>
    <row r="33" spans="1:16" ht="19.899999999999999" customHeight="1" x14ac:dyDescent="0.25">
      <c r="A33" s="4">
        <v>22</v>
      </c>
      <c r="B33" s="6" t="s">
        <v>41</v>
      </c>
      <c r="C33" s="7"/>
      <c r="D33" s="23">
        <v>8.59</v>
      </c>
      <c r="E33" s="9"/>
      <c r="F33" s="10">
        <v>7813</v>
      </c>
      <c r="G33" s="10">
        <v>48</v>
      </c>
      <c r="H33" s="10">
        <f t="shared" si="0"/>
        <v>7861</v>
      </c>
      <c r="I33" s="9"/>
      <c r="J33" s="4" t="s">
        <v>205</v>
      </c>
      <c r="K33" s="4"/>
      <c r="L33" s="4"/>
      <c r="M33" s="4"/>
    </row>
    <row r="34" spans="1:16" ht="19.899999999999999" customHeight="1" x14ac:dyDescent="0.25">
      <c r="A34" s="4">
        <v>23</v>
      </c>
      <c r="B34" s="6" t="s">
        <v>42</v>
      </c>
      <c r="C34" s="7"/>
      <c r="D34" s="23">
        <v>8.49</v>
      </c>
      <c r="E34" s="9"/>
      <c r="F34" s="10">
        <v>5288</v>
      </c>
      <c r="G34" s="10">
        <v>12</v>
      </c>
      <c r="H34" s="10">
        <f t="shared" si="0"/>
        <v>5300</v>
      </c>
      <c r="I34" s="9"/>
      <c r="J34" s="4" t="s">
        <v>205</v>
      </c>
      <c r="K34" s="4"/>
      <c r="L34" s="4"/>
      <c r="M34" s="4"/>
    </row>
    <row r="35" spans="1:16" ht="19.899999999999999" customHeight="1" x14ac:dyDescent="0.25">
      <c r="A35" s="4">
        <v>24</v>
      </c>
      <c r="B35" s="6" t="s">
        <v>43</v>
      </c>
      <c r="C35" s="7"/>
      <c r="D35" s="23">
        <v>8.16</v>
      </c>
      <c r="E35" s="9"/>
      <c r="F35" s="10">
        <v>7187</v>
      </c>
      <c r="G35" s="10">
        <v>22</v>
      </c>
      <c r="H35" s="10">
        <f t="shared" si="0"/>
        <v>7209</v>
      </c>
      <c r="I35" s="9"/>
      <c r="J35" s="4" t="s">
        <v>205</v>
      </c>
      <c r="K35" s="4"/>
      <c r="L35" s="4"/>
      <c r="M35" s="4"/>
    </row>
    <row r="36" spans="1:16" ht="19.899999999999999" customHeight="1" x14ac:dyDescent="0.25">
      <c r="A36" s="4">
        <v>25</v>
      </c>
      <c r="B36" s="6" t="s">
        <v>44</v>
      </c>
      <c r="C36" s="7"/>
      <c r="D36" s="23">
        <v>15.49</v>
      </c>
      <c r="E36" s="9"/>
      <c r="F36" s="10">
        <v>10860</v>
      </c>
      <c r="G36" s="10">
        <v>71</v>
      </c>
      <c r="H36" s="10">
        <f t="shared" si="0"/>
        <v>10931</v>
      </c>
      <c r="I36" s="9"/>
      <c r="J36" s="4" t="s">
        <v>205</v>
      </c>
      <c r="K36" s="4"/>
      <c r="L36" s="4"/>
      <c r="M36" s="4"/>
    </row>
    <row r="37" spans="1:16" ht="19.899999999999999" customHeight="1" x14ac:dyDescent="0.25">
      <c r="A37" s="4">
        <v>26</v>
      </c>
      <c r="B37" s="6" t="s">
        <v>45</v>
      </c>
      <c r="C37" s="7"/>
      <c r="D37" s="23">
        <v>6.34</v>
      </c>
      <c r="E37" s="9"/>
      <c r="F37" s="10">
        <v>4125</v>
      </c>
      <c r="G37" s="10">
        <v>23</v>
      </c>
      <c r="H37" s="10">
        <f t="shared" si="0"/>
        <v>4148</v>
      </c>
      <c r="I37" s="9"/>
      <c r="J37" s="4" t="s">
        <v>205</v>
      </c>
      <c r="K37" s="4"/>
      <c r="L37" s="4"/>
      <c r="M37" s="4"/>
    </row>
    <row r="38" spans="1:16" ht="19.899999999999999" customHeight="1" x14ac:dyDescent="0.25">
      <c r="A38" s="4">
        <v>27</v>
      </c>
      <c r="B38" s="6" t="s">
        <v>46</v>
      </c>
      <c r="C38" s="7"/>
      <c r="D38" s="23">
        <v>20.68</v>
      </c>
      <c r="E38" s="9"/>
      <c r="F38" s="10">
        <v>6744</v>
      </c>
      <c r="G38" s="10">
        <v>15</v>
      </c>
      <c r="H38" s="10">
        <f t="shared" si="0"/>
        <v>6759</v>
      </c>
      <c r="I38" s="9"/>
      <c r="J38" s="4" t="s">
        <v>205</v>
      </c>
      <c r="K38" s="4"/>
      <c r="L38" s="4"/>
      <c r="M38" s="4"/>
    </row>
    <row r="39" spans="1:16" ht="19.899999999999999" customHeight="1" x14ac:dyDescent="0.25">
      <c r="A39" s="4">
        <v>28</v>
      </c>
      <c r="B39" s="6" t="s">
        <v>47</v>
      </c>
      <c r="C39" s="7"/>
      <c r="D39" s="23">
        <v>18.5</v>
      </c>
      <c r="E39" s="9"/>
      <c r="F39" s="10">
        <v>6180</v>
      </c>
      <c r="G39" s="10">
        <v>39</v>
      </c>
      <c r="H39" s="10">
        <f t="shared" si="0"/>
        <v>6219</v>
      </c>
      <c r="I39" s="9"/>
      <c r="J39" s="4" t="s">
        <v>205</v>
      </c>
      <c r="K39" s="4"/>
      <c r="L39" s="4"/>
      <c r="M39" s="4"/>
    </row>
    <row r="40" spans="1:16" ht="19.899999999999999" customHeight="1" x14ac:dyDescent="0.25">
      <c r="A40" s="4">
        <v>29</v>
      </c>
      <c r="B40" s="6" t="s">
        <v>48</v>
      </c>
      <c r="C40" s="7"/>
      <c r="D40" s="23">
        <v>11.57</v>
      </c>
      <c r="E40" s="9"/>
      <c r="F40" s="10">
        <v>10963</v>
      </c>
      <c r="G40" s="10">
        <v>1767</v>
      </c>
      <c r="H40" s="10">
        <f t="shared" si="0"/>
        <v>12730</v>
      </c>
      <c r="I40" s="9"/>
      <c r="J40" s="4"/>
      <c r="K40" s="4"/>
      <c r="L40" s="4"/>
      <c r="M40" s="4"/>
    </row>
    <row r="41" spans="1:16" ht="19.899999999999999" customHeight="1" x14ac:dyDescent="0.25">
      <c r="A41" s="4">
        <v>30</v>
      </c>
      <c r="B41" s="6" t="s">
        <v>49</v>
      </c>
      <c r="C41" s="7"/>
      <c r="D41" s="23">
        <v>16.62</v>
      </c>
      <c r="E41" s="9"/>
      <c r="F41" s="10">
        <v>15581</v>
      </c>
      <c r="G41" s="10">
        <v>180</v>
      </c>
      <c r="H41" s="10">
        <f t="shared" si="0"/>
        <v>15761</v>
      </c>
      <c r="I41" s="9"/>
      <c r="J41" s="4" t="s">
        <v>205</v>
      </c>
      <c r="K41" s="4"/>
      <c r="L41" s="4"/>
      <c r="M41" s="4"/>
    </row>
    <row r="42" spans="1:16" ht="19.899999999999999" customHeight="1" x14ac:dyDescent="0.25">
      <c r="A42" s="4">
        <v>31</v>
      </c>
      <c r="B42" s="6" t="s">
        <v>50</v>
      </c>
      <c r="C42" s="7"/>
      <c r="D42" s="23">
        <v>14.59</v>
      </c>
      <c r="E42" s="9"/>
      <c r="F42" s="10">
        <v>6434</v>
      </c>
      <c r="G42" s="10">
        <v>41</v>
      </c>
      <c r="H42" s="10">
        <f t="shared" si="0"/>
        <v>6475</v>
      </c>
      <c r="I42" s="9"/>
      <c r="J42" s="4" t="s">
        <v>205</v>
      </c>
      <c r="K42" s="4"/>
      <c r="L42" s="4"/>
      <c r="M42" s="4"/>
    </row>
    <row r="43" spans="1:16" ht="19.899999999999999" customHeight="1" x14ac:dyDescent="0.25">
      <c r="A43" s="4">
        <v>32</v>
      </c>
      <c r="B43" s="6" t="s">
        <v>51</v>
      </c>
      <c r="C43" s="7"/>
      <c r="D43" s="23">
        <v>16.149999999999999</v>
      </c>
      <c r="E43" s="9"/>
      <c r="F43" s="10">
        <v>9059</v>
      </c>
      <c r="G43" s="10">
        <v>154</v>
      </c>
      <c r="H43" s="10">
        <f t="shared" si="0"/>
        <v>9213</v>
      </c>
      <c r="I43" s="9"/>
      <c r="J43" s="4" t="s">
        <v>205</v>
      </c>
      <c r="K43" s="4"/>
      <c r="L43" s="4"/>
      <c r="M43" s="4"/>
    </row>
    <row r="44" spans="1:16" ht="19.899999999999999" customHeight="1" x14ac:dyDescent="0.25">
      <c r="A44" s="3" t="s">
        <v>7</v>
      </c>
      <c r="B44" s="12" t="s">
        <v>52</v>
      </c>
      <c r="C44" s="15"/>
      <c r="D44" s="22">
        <f>SUM(D45:D54)</f>
        <v>97.31</v>
      </c>
      <c r="E44" s="14"/>
      <c r="F44" s="13">
        <f>SUM(F45:F54)</f>
        <v>76008</v>
      </c>
      <c r="G44" s="13">
        <f>SUM(G45:G54)</f>
        <v>1601</v>
      </c>
      <c r="H44" s="13">
        <f t="shared" si="0"/>
        <v>77609</v>
      </c>
      <c r="I44" s="14"/>
      <c r="J44" s="3"/>
      <c r="K44" s="3"/>
      <c r="L44" s="3"/>
      <c r="M44" s="3"/>
      <c r="O44" s="18"/>
      <c r="P44" s="18"/>
    </row>
    <row r="45" spans="1:16" ht="19.899999999999999" customHeight="1" x14ac:dyDescent="0.25">
      <c r="A45" s="4">
        <v>1</v>
      </c>
      <c r="B45" s="11" t="s">
        <v>53</v>
      </c>
      <c r="C45" s="7"/>
      <c r="D45" s="23">
        <v>8.59</v>
      </c>
      <c r="E45" s="9"/>
      <c r="F45" s="10">
        <v>6363</v>
      </c>
      <c r="G45" s="10">
        <v>439</v>
      </c>
      <c r="H45" s="10">
        <f t="shared" si="0"/>
        <v>6802</v>
      </c>
      <c r="I45" s="9"/>
      <c r="J45" s="4"/>
      <c r="K45" s="4"/>
      <c r="L45" s="4"/>
      <c r="M45" s="4"/>
    </row>
    <row r="46" spans="1:16" ht="19.899999999999999" customHeight="1" x14ac:dyDescent="0.25">
      <c r="A46" s="4">
        <v>2</v>
      </c>
      <c r="B46" s="11" t="s">
        <v>54</v>
      </c>
      <c r="C46" s="7"/>
      <c r="D46" s="23">
        <v>5.09</v>
      </c>
      <c r="E46" s="9"/>
      <c r="F46" s="10">
        <v>5680</v>
      </c>
      <c r="G46" s="10">
        <v>105</v>
      </c>
      <c r="H46" s="10">
        <f t="shared" si="0"/>
        <v>5785</v>
      </c>
      <c r="I46" s="9"/>
      <c r="J46" s="4"/>
      <c r="K46" s="4"/>
      <c r="L46" s="4"/>
      <c r="M46" s="4"/>
    </row>
    <row r="47" spans="1:16" ht="19.899999999999999" customHeight="1" x14ac:dyDescent="0.25">
      <c r="A47" s="4">
        <v>3</v>
      </c>
      <c r="B47" s="11" t="s">
        <v>55</v>
      </c>
      <c r="C47" s="7"/>
      <c r="D47" s="23">
        <v>10.9</v>
      </c>
      <c r="E47" s="9"/>
      <c r="F47" s="10">
        <v>6189</v>
      </c>
      <c r="G47" s="10">
        <v>87</v>
      </c>
      <c r="H47" s="10">
        <f t="shared" si="0"/>
        <v>6276</v>
      </c>
      <c r="I47" s="9"/>
      <c r="J47" s="4"/>
      <c r="K47" s="4"/>
      <c r="L47" s="4"/>
      <c r="M47" s="4"/>
    </row>
    <row r="48" spans="1:16" ht="19.899999999999999" customHeight="1" x14ac:dyDescent="0.25">
      <c r="A48" s="4">
        <v>4</v>
      </c>
      <c r="B48" s="11" t="s">
        <v>56</v>
      </c>
      <c r="C48" s="7"/>
      <c r="D48" s="23">
        <v>16.03</v>
      </c>
      <c r="E48" s="9"/>
      <c r="F48" s="10">
        <v>13939</v>
      </c>
      <c r="G48" s="10">
        <v>52</v>
      </c>
      <c r="H48" s="10">
        <f t="shared" si="0"/>
        <v>13991</v>
      </c>
      <c r="I48" s="9"/>
      <c r="J48" s="4"/>
      <c r="K48" s="4"/>
      <c r="L48" s="4"/>
      <c r="M48" s="4"/>
    </row>
    <row r="49" spans="1:13" ht="19.899999999999999" customHeight="1" x14ac:dyDescent="0.25">
      <c r="A49" s="4">
        <v>5</v>
      </c>
      <c r="B49" s="11" t="s">
        <v>57</v>
      </c>
      <c r="C49" s="7"/>
      <c r="D49" s="23">
        <v>1.62</v>
      </c>
      <c r="E49" s="9"/>
      <c r="F49" s="10">
        <v>8265</v>
      </c>
      <c r="G49" s="10">
        <v>235</v>
      </c>
      <c r="H49" s="10">
        <f t="shared" si="0"/>
        <v>8500</v>
      </c>
      <c r="I49" s="9"/>
      <c r="J49" s="4"/>
      <c r="K49" s="4"/>
      <c r="L49" s="4"/>
      <c r="M49" s="4"/>
    </row>
    <row r="50" spans="1:13" ht="19.899999999999999" customHeight="1" x14ac:dyDescent="0.25">
      <c r="A50" s="4">
        <v>6</v>
      </c>
      <c r="B50" s="11" t="s">
        <v>58</v>
      </c>
      <c r="C50" s="7"/>
      <c r="D50" s="23">
        <v>4.6399999999999997</v>
      </c>
      <c r="E50" s="9"/>
      <c r="F50" s="10">
        <v>6457</v>
      </c>
      <c r="G50" s="10">
        <v>195</v>
      </c>
      <c r="H50" s="10">
        <f t="shared" si="0"/>
        <v>6652</v>
      </c>
      <c r="I50" s="9"/>
      <c r="J50" s="4"/>
      <c r="K50" s="4"/>
      <c r="L50" s="4"/>
      <c r="M50" s="4"/>
    </row>
    <row r="51" spans="1:13" ht="19.899999999999999" customHeight="1" x14ac:dyDescent="0.25">
      <c r="A51" s="4">
        <v>7</v>
      </c>
      <c r="B51" s="11" t="s">
        <v>59</v>
      </c>
      <c r="C51" s="7"/>
      <c r="D51" s="23">
        <v>4.25</v>
      </c>
      <c r="E51" s="9"/>
      <c r="F51" s="10">
        <v>8294</v>
      </c>
      <c r="G51" s="10">
        <v>308</v>
      </c>
      <c r="H51" s="10">
        <f t="shared" si="0"/>
        <v>8602</v>
      </c>
      <c r="I51" s="9"/>
      <c r="J51" s="4"/>
      <c r="K51" s="4"/>
      <c r="L51" s="4"/>
      <c r="M51" s="4"/>
    </row>
    <row r="52" spans="1:13" ht="19.899999999999999" customHeight="1" x14ac:dyDescent="0.25">
      <c r="A52" s="4">
        <v>8</v>
      </c>
      <c r="B52" s="11" t="s">
        <v>60</v>
      </c>
      <c r="C52" s="7"/>
      <c r="D52" s="23">
        <v>8.61</v>
      </c>
      <c r="E52" s="9"/>
      <c r="F52" s="10">
        <v>5277</v>
      </c>
      <c r="G52" s="10">
        <v>12</v>
      </c>
      <c r="H52" s="10">
        <f t="shared" si="0"/>
        <v>5289</v>
      </c>
      <c r="I52" s="9"/>
      <c r="J52" s="4"/>
      <c r="K52" s="4"/>
      <c r="L52" s="4"/>
      <c r="M52" s="4"/>
    </row>
    <row r="53" spans="1:13" ht="19.899999999999999" customHeight="1" x14ac:dyDescent="0.25">
      <c r="A53" s="4">
        <v>9</v>
      </c>
      <c r="B53" s="11" t="s">
        <v>61</v>
      </c>
      <c r="C53" s="7"/>
      <c r="D53" s="23">
        <v>27.18</v>
      </c>
      <c r="E53" s="9"/>
      <c r="F53" s="10">
        <v>9801</v>
      </c>
      <c r="G53" s="10">
        <v>36</v>
      </c>
      <c r="H53" s="10">
        <f t="shared" si="0"/>
        <v>9837</v>
      </c>
      <c r="I53" s="9"/>
      <c r="J53" s="4" t="s">
        <v>205</v>
      </c>
      <c r="K53" s="4"/>
      <c r="L53" s="4"/>
      <c r="M53" s="4"/>
    </row>
    <row r="54" spans="1:13" ht="19.899999999999999" customHeight="1" x14ac:dyDescent="0.25">
      <c r="A54" s="4">
        <v>10</v>
      </c>
      <c r="B54" s="11" t="s">
        <v>62</v>
      </c>
      <c r="C54" s="7"/>
      <c r="D54" s="23">
        <v>10.4</v>
      </c>
      <c r="E54" s="9"/>
      <c r="F54" s="10">
        <v>5743</v>
      </c>
      <c r="G54" s="10">
        <v>132</v>
      </c>
      <c r="H54" s="10">
        <f t="shared" si="0"/>
        <v>5875</v>
      </c>
      <c r="I54" s="9"/>
      <c r="J54" s="4"/>
      <c r="K54" s="4"/>
      <c r="L54" s="4"/>
      <c r="M54" s="4"/>
    </row>
    <row r="55" spans="1:13" ht="19.899999999999999" customHeight="1" x14ac:dyDescent="0.25">
      <c r="A55" s="3" t="s">
        <v>8</v>
      </c>
      <c r="B55" s="12" t="s">
        <v>63</v>
      </c>
      <c r="C55" s="15"/>
      <c r="D55" s="22">
        <f>SUM(D56:D73)</f>
        <v>258.44</v>
      </c>
      <c r="E55" s="14"/>
      <c r="F55" s="13">
        <f>SUM(F56:F73)</f>
        <v>187757</v>
      </c>
      <c r="G55" s="13">
        <f>SUM(G56:G73)</f>
        <v>21087</v>
      </c>
      <c r="H55" s="13">
        <f t="shared" si="0"/>
        <v>208844</v>
      </c>
      <c r="I55" s="14"/>
      <c r="J55" s="3"/>
      <c r="K55" s="3"/>
      <c r="L55" s="3"/>
      <c r="M55" s="3"/>
    </row>
    <row r="56" spans="1:13" ht="19.899999999999999" customHeight="1" x14ac:dyDescent="0.25">
      <c r="A56" s="4">
        <v>1</v>
      </c>
      <c r="B56" s="11" t="s">
        <v>64</v>
      </c>
      <c r="C56" s="7"/>
      <c r="D56" s="23">
        <v>4.34</v>
      </c>
      <c r="E56" s="9"/>
      <c r="F56" s="10">
        <v>11910</v>
      </c>
      <c r="G56" s="10">
        <v>598</v>
      </c>
      <c r="H56" s="10">
        <f t="shared" si="0"/>
        <v>12508</v>
      </c>
      <c r="I56" s="9"/>
      <c r="J56" s="4"/>
      <c r="K56" s="4"/>
      <c r="L56" s="4"/>
      <c r="M56" s="4"/>
    </row>
    <row r="57" spans="1:13" ht="19.899999999999999" customHeight="1" x14ac:dyDescent="0.25">
      <c r="A57" s="4">
        <v>2</v>
      </c>
      <c r="B57" s="11" t="s">
        <v>65</v>
      </c>
      <c r="C57" s="7"/>
      <c r="D57" s="23">
        <v>3.87</v>
      </c>
      <c r="E57" s="9"/>
      <c r="F57" s="10">
        <v>3816</v>
      </c>
      <c r="G57" s="10">
        <v>57</v>
      </c>
      <c r="H57" s="10">
        <f t="shared" si="0"/>
        <v>3873</v>
      </c>
      <c r="I57" s="9"/>
      <c r="J57" s="4" t="s">
        <v>205</v>
      </c>
      <c r="K57" s="4"/>
      <c r="L57" s="4"/>
      <c r="M57" s="4"/>
    </row>
    <row r="58" spans="1:13" ht="19.899999999999999" customHeight="1" x14ac:dyDescent="0.25">
      <c r="A58" s="4">
        <v>3</v>
      </c>
      <c r="B58" s="11" t="s">
        <v>66</v>
      </c>
      <c r="C58" s="7"/>
      <c r="D58" s="23">
        <v>3.51</v>
      </c>
      <c r="E58" s="9"/>
      <c r="F58" s="10">
        <v>5434</v>
      </c>
      <c r="G58" s="10">
        <v>1325</v>
      </c>
      <c r="H58" s="10">
        <f t="shared" si="0"/>
        <v>6759</v>
      </c>
      <c r="I58" s="9"/>
      <c r="J58" s="4"/>
      <c r="K58" s="4"/>
      <c r="L58" s="4"/>
      <c r="M58" s="4"/>
    </row>
    <row r="59" spans="1:13" ht="19.899999999999999" customHeight="1" x14ac:dyDescent="0.25">
      <c r="A59" s="4">
        <v>4</v>
      </c>
      <c r="B59" s="11" t="s">
        <v>67</v>
      </c>
      <c r="C59" s="7"/>
      <c r="D59" s="23">
        <v>7.73</v>
      </c>
      <c r="E59" s="9"/>
      <c r="F59" s="17">
        <v>7496</v>
      </c>
      <c r="G59" s="17">
        <v>14817</v>
      </c>
      <c r="H59" s="10">
        <f t="shared" si="0"/>
        <v>22313</v>
      </c>
      <c r="I59" s="9"/>
      <c r="J59" s="4"/>
      <c r="K59" s="4"/>
      <c r="L59" s="4"/>
      <c r="M59" s="4"/>
    </row>
    <row r="60" spans="1:13" ht="19.899999999999999" customHeight="1" x14ac:dyDescent="0.25">
      <c r="A60" s="4">
        <v>5</v>
      </c>
      <c r="B60" s="11" t="s">
        <v>68</v>
      </c>
      <c r="C60" s="7"/>
      <c r="D60" s="23">
        <v>14.37</v>
      </c>
      <c r="E60" s="9"/>
      <c r="F60" s="10">
        <v>11983</v>
      </c>
      <c r="G60" s="10">
        <v>134</v>
      </c>
      <c r="H60" s="10">
        <f t="shared" si="0"/>
        <v>12117</v>
      </c>
      <c r="I60" s="9"/>
      <c r="J60" s="4"/>
      <c r="K60" s="4"/>
      <c r="L60" s="4"/>
      <c r="M60" s="4"/>
    </row>
    <row r="61" spans="1:13" ht="19.899999999999999" customHeight="1" x14ac:dyDescent="0.25">
      <c r="A61" s="4">
        <v>6</v>
      </c>
      <c r="B61" s="11" t="s">
        <v>69</v>
      </c>
      <c r="C61" s="7"/>
      <c r="D61" s="23">
        <v>6.47</v>
      </c>
      <c r="E61" s="9"/>
      <c r="F61" s="10">
        <v>9820</v>
      </c>
      <c r="G61" s="10">
        <v>67</v>
      </c>
      <c r="H61" s="10">
        <f t="shared" si="0"/>
        <v>9887</v>
      </c>
      <c r="I61" s="9"/>
      <c r="J61" s="4"/>
      <c r="K61" s="4"/>
      <c r="L61" s="4"/>
      <c r="M61" s="4"/>
    </row>
    <row r="62" spans="1:13" ht="19.899999999999999" customHeight="1" x14ac:dyDescent="0.25">
      <c r="A62" s="4">
        <v>7</v>
      </c>
      <c r="B62" s="11" t="s">
        <v>70</v>
      </c>
      <c r="C62" s="7"/>
      <c r="D62" s="23">
        <v>18.48</v>
      </c>
      <c r="E62" s="9"/>
      <c r="F62" s="10">
        <v>15265</v>
      </c>
      <c r="G62" s="10">
        <v>2513</v>
      </c>
      <c r="H62" s="10">
        <f t="shared" si="0"/>
        <v>17778</v>
      </c>
      <c r="I62" s="9"/>
      <c r="J62" s="4"/>
      <c r="K62" s="4"/>
      <c r="L62" s="4"/>
      <c r="M62" s="4"/>
    </row>
    <row r="63" spans="1:13" ht="19.899999999999999" customHeight="1" x14ac:dyDescent="0.25">
      <c r="A63" s="4">
        <v>8</v>
      </c>
      <c r="B63" s="11" t="s">
        <v>71</v>
      </c>
      <c r="C63" s="7"/>
      <c r="D63" s="23">
        <v>18.559999999999999</v>
      </c>
      <c r="E63" s="9"/>
      <c r="F63" s="10">
        <v>9110</v>
      </c>
      <c r="G63" s="10">
        <v>61</v>
      </c>
      <c r="H63" s="10">
        <f t="shared" si="0"/>
        <v>9171</v>
      </c>
      <c r="I63" s="9"/>
      <c r="J63" s="4" t="s">
        <v>205</v>
      </c>
      <c r="K63" s="4"/>
      <c r="L63" s="4"/>
      <c r="M63" s="4"/>
    </row>
    <row r="64" spans="1:13" ht="19.899999999999999" customHeight="1" x14ac:dyDescent="0.25">
      <c r="A64" s="4">
        <v>9</v>
      </c>
      <c r="B64" s="11" t="s">
        <v>72</v>
      </c>
      <c r="C64" s="7"/>
      <c r="D64" s="23">
        <v>8.31</v>
      </c>
      <c r="E64" s="9"/>
      <c r="F64" s="10">
        <v>9506</v>
      </c>
      <c r="G64" s="10">
        <v>197</v>
      </c>
      <c r="H64" s="10">
        <f t="shared" si="0"/>
        <v>9703</v>
      </c>
      <c r="I64" s="9"/>
      <c r="J64" s="4"/>
      <c r="K64" s="4"/>
      <c r="L64" s="4"/>
      <c r="M64" s="4"/>
    </row>
    <row r="65" spans="1:13" ht="19.899999999999999" customHeight="1" x14ac:dyDescent="0.25">
      <c r="A65" s="4">
        <v>10</v>
      </c>
      <c r="B65" s="11" t="s">
        <v>73</v>
      </c>
      <c r="C65" s="7"/>
      <c r="D65" s="23">
        <v>34.090000000000003</v>
      </c>
      <c r="E65" s="9"/>
      <c r="F65" s="10">
        <v>3648</v>
      </c>
      <c r="G65" s="10">
        <v>17</v>
      </c>
      <c r="H65" s="10">
        <f t="shared" si="0"/>
        <v>3665</v>
      </c>
      <c r="I65" s="9"/>
      <c r="J65" s="4" t="s">
        <v>205</v>
      </c>
      <c r="K65" s="4"/>
      <c r="L65" s="4"/>
      <c r="M65" s="4"/>
    </row>
    <row r="66" spans="1:13" ht="19.899999999999999" customHeight="1" x14ac:dyDescent="0.25">
      <c r="A66" s="4">
        <v>11</v>
      </c>
      <c r="B66" s="11" t="s">
        <v>74</v>
      </c>
      <c r="C66" s="7"/>
      <c r="D66" s="23">
        <v>51.73</v>
      </c>
      <c r="E66" s="9"/>
      <c r="F66" s="10">
        <v>15916</v>
      </c>
      <c r="G66" s="10">
        <v>91</v>
      </c>
      <c r="H66" s="10">
        <f t="shared" si="0"/>
        <v>16007</v>
      </c>
      <c r="I66" s="9"/>
      <c r="J66" s="4" t="s">
        <v>205</v>
      </c>
      <c r="K66" s="4"/>
      <c r="L66" s="4"/>
      <c r="M66" s="4"/>
    </row>
    <row r="67" spans="1:13" ht="19.899999999999999" customHeight="1" x14ac:dyDescent="0.25">
      <c r="A67" s="4">
        <v>12</v>
      </c>
      <c r="B67" s="11" t="s">
        <v>75</v>
      </c>
      <c r="C67" s="7"/>
      <c r="D67" s="23">
        <v>9.33</v>
      </c>
      <c r="E67" s="9"/>
      <c r="F67" s="10">
        <v>10322</v>
      </c>
      <c r="G67" s="10">
        <v>236</v>
      </c>
      <c r="H67" s="10">
        <f t="shared" si="0"/>
        <v>10558</v>
      </c>
      <c r="I67" s="9"/>
      <c r="J67" s="4"/>
      <c r="K67" s="4"/>
      <c r="L67" s="4"/>
      <c r="M67" s="4"/>
    </row>
    <row r="68" spans="1:13" ht="19.899999999999999" customHeight="1" x14ac:dyDescent="0.25">
      <c r="A68" s="4">
        <v>13</v>
      </c>
      <c r="B68" s="11" t="s">
        <v>76</v>
      </c>
      <c r="C68" s="7"/>
      <c r="D68" s="23">
        <v>4.79</v>
      </c>
      <c r="E68" s="9"/>
      <c r="F68" s="10">
        <v>6663</v>
      </c>
      <c r="G68" s="10">
        <v>49</v>
      </c>
      <c r="H68" s="10">
        <f t="shared" si="0"/>
        <v>6712</v>
      </c>
      <c r="I68" s="9"/>
      <c r="J68" s="4"/>
      <c r="K68" s="4"/>
      <c r="L68" s="4"/>
      <c r="M68" s="4"/>
    </row>
    <row r="69" spans="1:13" ht="19.899999999999999" customHeight="1" x14ac:dyDescent="0.25">
      <c r="A69" s="4">
        <v>14</v>
      </c>
      <c r="B69" s="11" t="s">
        <v>77</v>
      </c>
      <c r="C69" s="7"/>
      <c r="D69" s="23">
        <v>32.659999999999997</v>
      </c>
      <c r="E69" s="9"/>
      <c r="F69" s="10">
        <v>18252</v>
      </c>
      <c r="G69" s="10">
        <v>79</v>
      </c>
      <c r="H69" s="10">
        <f t="shared" si="0"/>
        <v>18331</v>
      </c>
      <c r="I69" s="9"/>
      <c r="J69" s="4" t="s">
        <v>205</v>
      </c>
      <c r="K69" s="4"/>
      <c r="L69" s="4"/>
      <c r="M69" s="4"/>
    </row>
    <row r="70" spans="1:13" ht="19.899999999999999" customHeight="1" x14ac:dyDescent="0.25">
      <c r="A70" s="4">
        <v>15</v>
      </c>
      <c r="B70" s="11" t="s">
        <v>78</v>
      </c>
      <c r="C70" s="7"/>
      <c r="D70" s="23">
        <v>5.48</v>
      </c>
      <c r="E70" s="9"/>
      <c r="F70" s="10">
        <v>6477</v>
      </c>
      <c r="G70" s="10">
        <v>445</v>
      </c>
      <c r="H70" s="10">
        <f t="shared" si="0"/>
        <v>6922</v>
      </c>
      <c r="I70" s="9"/>
      <c r="J70" s="4"/>
      <c r="K70" s="4"/>
      <c r="L70" s="4"/>
      <c r="M70" s="4"/>
    </row>
    <row r="71" spans="1:13" ht="19.899999999999999" customHeight="1" x14ac:dyDescent="0.25">
      <c r="A71" s="4">
        <v>16</v>
      </c>
      <c r="B71" s="11" t="s">
        <v>79</v>
      </c>
      <c r="C71" s="7"/>
      <c r="D71" s="23">
        <v>14.83</v>
      </c>
      <c r="E71" s="9"/>
      <c r="F71" s="10">
        <v>18893</v>
      </c>
      <c r="G71" s="10">
        <v>143</v>
      </c>
      <c r="H71" s="10">
        <f t="shared" si="0"/>
        <v>19036</v>
      </c>
      <c r="I71" s="9"/>
      <c r="J71" s="4"/>
      <c r="K71" s="4"/>
      <c r="L71" s="4"/>
      <c r="M71" s="4"/>
    </row>
    <row r="72" spans="1:13" ht="19.899999999999999" customHeight="1" x14ac:dyDescent="0.25">
      <c r="A72" s="4">
        <v>17</v>
      </c>
      <c r="B72" s="11" t="s">
        <v>38</v>
      </c>
      <c r="C72" s="7"/>
      <c r="D72" s="23">
        <v>9.1</v>
      </c>
      <c r="E72" s="9"/>
      <c r="F72" s="10">
        <v>13326</v>
      </c>
      <c r="G72" s="10">
        <v>228</v>
      </c>
      <c r="H72" s="10">
        <f t="shared" si="0"/>
        <v>13554</v>
      </c>
      <c r="I72" s="9"/>
      <c r="J72" s="4"/>
      <c r="K72" s="4"/>
      <c r="L72" s="4"/>
      <c r="M72" s="4"/>
    </row>
    <row r="73" spans="1:13" ht="19.899999999999999" customHeight="1" x14ac:dyDescent="0.25">
      <c r="A73" s="4">
        <v>18</v>
      </c>
      <c r="B73" s="11" t="s">
        <v>80</v>
      </c>
      <c r="C73" s="7"/>
      <c r="D73" s="23">
        <v>10.79</v>
      </c>
      <c r="E73" s="9"/>
      <c r="F73" s="10">
        <v>9920</v>
      </c>
      <c r="G73" s="10">
        <v>30</v>
      </c>
      <c r="H73" s="10">
        <f t="shared" si="0"/>
        <v>9950</v>
      </c>
      <c r="I73" s="9"/>
      <c r="J73" s="4" t="s">
        <v>205</v>
      </c>
      <c r="K73" s="4"/>
      <c r="L73" s="4"/>
      <c r="M73" s="4"/>
    </row>
    <row r="74" spans="1:13" ht="19.899999999999999" customHeight="1" x14ac:dyDescent="0.25">
      <c r="A74" s="3" t="s">
        <v>81</v>
      </c>
      <c r="B74" s="12" t="s">
        <v>82</v>
      </c>
      <c r="C74" s="15"/>
      <c r="D74" s="22">
        <f>SUM(D75:D96)</f>
        <v>513.79</v>
      </c>
      <c r="E74" s="14"/>
      <c r="F74" s="13">
        <f>SUM(F75:F96)</f>
        <v>107643</v>
      </c>
      <c r="G74" s="13">
        <f>SUM(G75:G96)</f>
        <v>419</v>
      </c>
      <c r="H74" s="13">
        <f t="shared" si="0"/>
        <v>108062</v>
      </c>
      <c r="I74" s="14"/>
      <c r="J74" s="3"/>
      <c r="K74" s="3"/>
      <c r="L74" s="3"/>
      <c r="M74" s="3"/>
    </row>
    <row r="75" spans="1:13" ht="19.899999999999999" customHeight="1" x14ac:dyDescent="0.25">
      <c r="A75" s="4">
        <v>1</v>
      </c>
      <c r="B75" s="11" t="s">
        <v>83</v>
      </c>
      <c r="C75" s="7"/>
      <c r="D75" s="23">
        <v>13.99</v>
      </c>
      <c r="E75" s="9"/>
      <c r="F75" s="10">
        <v>11867</v>
      </c>
      <c r="G75" s="10">
        <v>86</v>
      </c>
      <c r="H75" s="10">
        <f t="shared" si="0"/>
        <v>11953</v>
      </c>
      <c r="I75" s="9"/>
      <c r="J75" s="4" t="s">
        <v>205</v>
      </c>
      <c r="K75" s="4"/>
      <c r="L75" s="4"/>
      <c r="M75" s="4"/>
    </row>
    <row r="76" spans="1:13" ht="19.899999999999999" customHeight="1" x14ac:dyDescent="0.25">
      <c r="A76" s="4">
        <v>2</v>
      </c>
      <c r="B76" s="11" t="s">
        <v>84</v>
      </c>
      <c r="C76" s="7"/>
      <c r="D76" s="23">
        <v>27.88</v>
      </c>
      <c r="E76" s="9"/>
      <c r="F76" s="10">
        <v>2633</v>
      </c>
      <c r="G76" s="10">
        <v>4</v>
      </c>
      <c r="H76" s="10">
        <f t="shared" ref="H76:H139" si="1">F76+G76</f>
        <v>2637</v>
      </c>
      <c r="I76" s="9"/>
      <c r="J76" s="4"/>
      <c r="K76" s="4"/>
      <c r="L76" s="4"/>
      <c r="M76" s="4"/>
    </row>
    <row r="77" spans="1:13" ht="19.899999999999999" customHeight="1" x14ac:dyDescent="0.25">
      <c r="A77" s="4">
        <v>3</v>
      </c>
      <c r="B77" s="11" t="s">
        <v>85</v>
      </c>
      <c r="C77" s="7"/>
      <c r="D77" s="23">
        <v>28.45</v>
      </c>
      <c r="E77" s="9"/>
      <c r="F77" s="10">
        <v>5667</v>
      </c>
      <c r="G77" s="10">
        <v>17</v>
      </c>
      <c r="H77" s="10">
        <f t="shared" si="1"/>
        <v>5684</v>
      </c>
      <c r="I77" s="9"/>
      <c r="J77" s="4" t="s">
        <v>205</v>
      </c>
      <c r="K77" s="4"/>
      <c r="L77" s="4"/>
      <c r="M77" s="4"/>
    </row>
    <row r="78" spans="1:13" ht="19.899999999999999" customHeight="1" x14ac:dyDescent="0.25">
      <c r="A78" s="4">
        <v>4</v>
      </c>
      <c r="B78" s="11" t="s">
        <v>86</v>
      </c>
      <c r="C78" s="7"/>
      <c r="D78" s="23">
        <v>7.97</v>
      </c>
      <c r="E78" s="9"/>
      <c r="F78" s="10">
        <v>3775</v>
      </c>
      <c r="G78" s="10">
        <v>17</v>
      </c>
      <c r="H78" s="10">
        <f t="shared" si="1"/>
        <v>3792</v>
      </c>
      <c r="I78" s="9"/>
      <c r="J78" s="4" t="s">
        <v>205</v>
      </c>
      <c r="K78" s="4"/>
      <c r="L78" s="4"/>
      <c r="M78" s="4"/>
    </row>
    <row r="79" spans="1:13" ht="19.899999999999999" customHeight="1" x14ac:dyDescent="0.25">
      <c r="A79" s="4">
        <v>5</v>
      </c>
      <c r="B79" s="11" t="s">
        <v>87</v>
      </c>
      <c r="C79" s="7"/>
      <c r="D79" s="23">
        <v>26.91</v>
      </c>
      <c r="E79" s="9"/>
      <c r="F79" s="10">
        <v>4634</v>
      </c>
      <c r="G79" s="10">
        <v>18</v>
      </c>
      <c r="H79" s="10">
        <f t="shared" si="1"/>
        <v>4652</v>
      </c>
      <c r="I79" s="9"/>
      <c r="J79" s="4" t="s">
        <v>205</v>
      </c>
      <c r="K79" s="4"/>
      <c r="L79" s="4"/>
      <c r="M79" s="4"/>
    </row>
    <row r="80" spans="1:13" ht="19.899999999999999" customHeight="1" x14ac:dyDescent="0.25">
      <c r="A80" s="4">
        <v>6</v>
      </c>
      <c r="B80" s="11" t="s">
        <v>88</v>
      </c>
      <c r="C80" s="7"/>
      <c r="D80" s="23">
        <v>16.760000000000002</v>
      </c>
      <c r="E80" s="9"/>
      <c r="F80" s="10">
        <v>5128</v>
      </c>
      <c r="G80" s="10">
        <v>25</v>
      </c>
      <c r="H80" s="10">
        <f t="shared" si="1"/>
        <v>5153</v>
      </c>
      <c r="I80" s="9"/>
      <c r="J80" s="4" t="s">
        <v>205</v>
      </c>
      <c r="K80" s="4"/>
      <c r="L80" s="4"/>
      <c r="M80" s="4"/>
    </row>
    <row r="81" spans="1:13" ht="19.899999999999999" customHeight="1" x14ac:dyDescent="0.25">
      <c r="A81" s="4">
        <v>7</v>
      </c>
      <c r="B81" s="11" t="s">
        <v>89</v>
      </c>
      <c r="C81" s="7"/>
      <c r="D81" s="23">
        <v>7.61</v>
      </c>
      <c r="E81" s="9"/>
      <c r="F81" s="10">
        <v>3080</v>
      </c>
      <c r="G81" s="10">
        <v>7</v>
      </c>
      <c r="H81" s="10">
        <f t="shared" si="1"/>
        <v>3087</v>
      </c>
      <c r="I81" s="9"/>
      <c r="J81" s="4" t="s">
        <v>205</v>
      </c>
      <c r="K81" s="4"/>
      <c r="L81" s="4"/>
      <c r="M81" s="4"/>
    </row>
    <row r="82" spans="1:13" ht="19.899999999999999" customHeight="1" x14ac:dyDescent="0.25">
      <c r="A82" s="4">
        <v>8</v>
      </c>
      <c r="B82" s="11" t="s">
        <v>90</v>
      </c>
      <c r="C82" s="7"/>
      <c r="D82" s="23">
        <v>12.53</v>
      </c>
      <c r="E82" s="9"/>
      <c r="F82" s="10">
        <v>5006</v>
      </c>
      <c r="G82" s="10">
        <v>6</v>
      </c>
      <c r="H82" s="10">
        <f t="shared" si="1"/>
        <v>5012</v>
      </c>
      <c r="I82" s="9"/>
      <c r="J82" s="4" t="s">
        <v>205</v>
      </c>
      <c r="K82" s="4"/>
      <c r="L82" s="4"/>
      <c r="M82" s="4"/>
    </row>
    <row r="83" spans="1:13" ht="19.899999999999999" customHeight="1" x14ac:dyDescent="0.25">
      <c r="A83" s="4">
        <v>9</v>
      </c>
      <c r="B83" s="11" t="s">
        <v>91</v>
      </c>
      <c r="C83" s="7"/>
      <c r="D83" s="23">
        <v>22.67</v>
      </c>
      <c r="E83" s="9"/>
      <c r="F83" s="10">
        <v>6018</v>
      </c>
      <c r="G83" s="10">
        <v>32</v>
      </c>
      <c r="H83" s="10">
        <f t="shared" si="1"/>
        <v>6050</v>
      </c>
      <c r="I83" s="9"/>
      <c r="J83" s="4" t="s">
        <v>205</v>
      </c>
      <c r="K83" s="4"/>
      <c r="L83" s="4"/>
      <c r="M83" s="4"/>
    </row>
    <row r="84" spans="1:13" ht="19.899999999999999" customHeight="1" x14ac:dyDescent="0.25">
      <c r="A84" s="4">
        <v>10</v>
      </c>
      <c r="B84" s="11" t="s">
        <v>92</v>
      </c>
      <c r="C84" s="7"/>
      <c r="D84" s="23">
        <v>43.49</v>
      </c>
      <c r="E84" s="9"/>
      <c r="F84" s="10">
        <v>4690</v>
      </c>
      <c r="G84" s="10">
        <v>11</v>
      </c>
      <c r="H84" s="10">
        <f t="shared" si="1"/>
        <v>4701</v>
      </c>
      <c r="I84" s="9"/>
      <c r="J84" s="4" t="s">
        <v>205</v>
      </c>
      <c r="K84" s="4"/>
      <c r="L84" s="4"/>
      <c r="M84" s="4"/>
    </row>
    <row r="85" spans="1:13" ht="19.899999999999999" customHeight="1" x14ac:dyDescent="0.25">
      <c r="A85" s="4">
        <v>11</v>
      </c>
      <c r="B85" s="11" t="s">
        <v>93</v>
      </c>
      <c r="C85" s="7"/>
      <c r="D85" s="23">
        <v>27.93</v>
      </c>
      <c r="E85" s="9"/>
      <c r="F85" s="10">
        <v>3365</v>
      </c>
      <c r="G85" s="10">
        <v>7</v>
      </c>
      <c r="H85" s="10">
        <f t="shared" si="1"/>
        <v>3372</v>
      </c>
      <c r="I85" s="9"/>
      <c r="J85" s="4"/>
      <c r="K85" s="4"/>
      <c r="L85" s="4"/>
      <c r="M85" s="4"/>
    </row>
    <row r="86" spans="1:13" ht="19.899999999999999" customHeight="1" x14ac:dyDescent="0.25">
      <c r="A86" s="4">
        <v>12</v>
      </c>
      <c r="B86" s="11" t="s">
        <v>94</v>
      </c>
      <c r="C86" s="7"/>
      <c r="D86" s="23">
        <v>31.13</v>
      </c>
      <c r="E86" s="9"/>
      <c r="F86" s="10">
        <v>6582</v>
      </c>
      <c r="G86" s="10">
        <v>11</v>
      </c>
      <c r="H86" s="10">
        <f t="shared" si="1"/>
        <v>6593</v>
      </c>
      <c r="I86" s="9"/>
      <c r="J86" s="4" t="s">
        <v>205</v>
      </c>
      <c r="K86" s="4"/>
      <c r="L86" s="4"/>
      <c r="M86" s="4"/>
    </row>
    <row r="87" spans="1:13" ht="19.899999999999999" customHeight="1" x14ac:dyDescent="0.25">
      <c r="A87" s="4">
        <v>13</v>
      </c>
      <c r="B87" s="11" t="s">
        <v>95</v>
      </c>
      <c r="C87" s="7"/>
      <c r="D87" s="23">
        <v>14.61</v>
      </c>
      <c r="E87" s="9"/>
      <c r="F87" s="10">
        <v>3575</v>
      </c>
      <c r="G87" s="10">
        <v>47</v>
      </c>
      <c r="H87" s="10">
        <f t="shared" si="1"/>
        <v>3622</v>
      </c>
      <c r="I87" s="9"/>
      <c r="J87" s="4" t="s">
        <v>205</v>
      </c>
      <c r="K87" s="4"/>
      <c r="L87" s="4"/>
      <c r="M87" s="4"/>
    </row>
    <row r="88" spans="1:13" ht="19.899999999999999" customHeight="1" x14ac:dyDescent="0.25">
      <c r="A88" s="4">
        <v>14</v>
      </c>
      <c r="B88" s="11" t="s">
        <v>96</v>
      </c>
      <c r="C88" s="7"/>
      <c r="D88" s="23">
        <v>12.9</v>
      </c>
      <c r="E88" s="9"/>
      <c r="F88" s="10">
        <v>2720</v>
      </c>
      <c r="G88" s="10">
        <v>11</v>
      </c>
      <c r="H88" s="10">
        <f t="shared" si="1"/>
        <v>2731</v>
      </c>
      <c r="I88" s="9"/>
      <c r="J88" s="4" t="s">
        <v>205</v>
      </c>
      <c r="K88" s="4"/>
      <c r="L88" s="4"/>
      <c r="M88" s="4"/>
    </row>
    <row r="89" spans="1:13" ht="19.899999999999999" customHeight="1" x14ac:dyDescent="0.25">
      <c r="A89" s="4">
        <v>15</v>
      </c>
      <c r="B89" s="11" t="s">
        <v>97</v>
      </c>
      <c r="C89" s="7"/>
      <c r="D89" s="23">
        <v>20.74</v>
      </c>
      <c r="E89" s="9"/>
      <c r="F89" s="10">
        <v>4451</v>
      </c>
      <c r="G89" s="10">
        <v>6</v>
      </c>
      <c r="H89" s="10">
        <f t="shared" si="1"/>
        <v>4457</v>
      </c>
      <c r="I89" s="9"/>
      <c r="J89" s="4" t="s">
        <v>205</v>
      </c>
      <c r="K89" s="4"/>
      <c r="L89" s="4"/>
      <c r="M89" s="4"/>
    </row>
    <row r="90" spans="1:13" ht="19.899999999999999" customHeight="1" x14ac:dyDescent="0.25">
      <c r="A90" s="4">
        <v>16</v>
      </c>
      <c r="B90" s="11" t="s">
        <v>98</v>
      </c>
      <c r="C90" s="7"/>
      <c r="D90" s="23">
        <v>55.94</v>
      </c>
      <c r="E90" s="9"/>
      <c r="F90" s="10">
        <v>5042</v>
      </c>
      <c r="G90" s="10">
        <v>12</v>
      </c>
      <c r="H90" s="10">
        <f t="shared" si="1"/>
        <v>5054</v>
      </c>
      <c r="I90" s="9"/>
      <c r="J90" s="4"/>
      <c r="K90" s="4"/>
      <c r="L90" s="4"/>
      <c r="M90" s="4"/>
    </row>
    <row r="91" spans="1:13" ht="19.899999999999999" customHeight="1" x14ac:dyDescent="0.25">
      <c r="A91" s="4">
        <v>17</v>
      </c>
      <c r="B91" s="11" t="s">
        <v>99</v>
      </c>
      <c r="C91" s="7"/>
      <c r="D91" s="23">
        <v>14.85</v>
      </c>
      <c r="E91" s="9"/>
      <c r="F91" s="10">
        <v>5834</v>
      </c>
      <c r="G91" s="10">
        <v>7</v>
      </c>
      <c r="H91" s="10">
        <f t="shared" si="1"/>
        <v>5841</v>
      </c>
      <c r="I91" s="9"/>
      <c r="J91" s="4" t="s">
        <v>205</v>
      </c>
      <c r="K91" s="4"/>
      <c r="L91" s="4"/>
      <c r="M91" s="4"/>
    </row>
    <row r="92" spans="1:13" ht="19.899999999999999" customHeight="1" x14ac:dyDescent="0.25">
      <c r="A92" s="4">
        <v>18</v>
      </c>
      <c r="B92" s="11" t="s">
        <v>100</v>
      </c>
      <c r="C92" s="7"/>
      <c r="D92" s="23">
        <v>22.02</v>
      </c>
      <c r="E92" s="9"/>
      <c r="F92" s="10">
        <v>3735</v>
      </c>
      <c r="G92" s="10">
        <v>23</v>
      </c>
      <c r="H92" s="10">
        <f t="shared" si="1"/>
        <v>3758</v>
      </c>
      <c r="I92" s="9"/>
      <c r="J92" s="4" t="s">
        <v>205</v>
      </c>
      <c r="K92" s="4"/>
      <c r="L92" s="4"/>
      <c r="M92" s="4"/>
    </row>
    <row r="93" spans="1:13" ht="19.899999999999999" customHeight="1" x14ac:dyDescent="0.25">
      <c r="A93" s="4">
        <v>19</v>
      </c>
      <c r="B93" s="11" t="s">
        <v>101</v>
      </c>
      <c r="C93" s="7"/>
      <c r="D93" s="23">
        <v>59.94</v>
      </c>
      <c r="E93" s="9"/>
      <c r="F93" s="10">
        <v>5091</v>
      </c>
      <c r="G93" s="10">
        <v>6</v>
      </c>
      <c r="H93" s="10">
        <f t="shared" si="1"/>
        <v>5097</v>
      </c>
      <c r="I93" s="9"/>
      <c r="J93" s="4" t="s">
        <v>205</v>
      </c>
      <c r="K93" s="4"/>
      <c r="L93" s="4"/>
      <c r="M93" s="4"/>
    </row>
    <row r="94" spans="1:13" ht="19.899999999999999" customHeight="1" x14ac:dyDescent="0.25">
      <c r="A94" s="4">
        <v>20</v>
      </c>
      <c r="B94" s="11" t="s">
        <v>102</v>
      </c>
      <c r="C94" s="7"/>
      <c r="D94" s="23">
        <v>19.25</v>
      </c>
      <c r="E94" s="9"/>
      <c r="F94" s="10">
        <v>4650</v>
      </c>
      <c r="G94" s="10">
        <v>11</v>
      </c>
      <c r="H94" s="10">
        <f t="shared" si="1"/>
        <v>4661</v>
      </c>
      <c r="I94" s="9"/>
      <c r="J94" s="4" t="s">
        <v>205</v>
      </c>
      <c r="K94" s="4"/>
      <c r="L94" s="4"/>
      <c r="M94" s="4"/>
    </row>
    <row r="95" spans="1:13" ht="19.899999999999999" customHeight="1" x14ac:dyDescent="0.25">
      <c r="A95" s="4">
        <v>21</v>
      </c>
      <c r="B95" s="11" t="s">
        <v>103</v>
      </c>
      <c r="C95" s="7"/>
      <c r="D95" s="23">
        <v>12.69</v>
      </c>
      <c r="E95" s="9"/>
      <c r="F95" s="10">
        <v>5545</v>
      </c>
      <c r="G95" s="10">
        <v>44</v>
      </c>
      <c r="H95" s="10">
        <f t="shared" si="1"/>
        <v>5589</v>
      </c>
      <c r="I95" s="9"/>
      <c r="J95" s="4" t="s">
        <v>205</v>
      </c>
      <c r="K95" s="4"/>
      <c r="L95" s="4"/>
      <c r="M95" s="4"/>
    </row>
    <row r="96" spans="1:13" ht="19.899999999999999" customHeight="1" x14ac:dyDescent="0.25">
      <c r="A96" s="4">
        <v>22</v>
      </c>
      <c r="B96" s="11" t="s">
        <v>104</v>
      </c>
      <c r="C96" s="7"/>
      <c r="D96" s="23">
        <v>13.53</v>
      </c>
      <c r="E96" s="9"/>
      <c r="F96" s="10">
        <v>4555</v>
      </c>
      <c r="G96" s="10">
        <v>11</v>
      </c>
      <c r="H96" s="10">
        <f t="shared" si="1"/>
        <v>4566</v>
      </c>
      <c r="I96" s="9"/>
      <c r="J96" s="4" t="s">
        <v>205</v>
      </c>
      <c r="K96" s="4"/>
      <c r="L96" s="4"/>
      <c r="M96" s="4"/>
    </row>
    <row r="97" spans="1:13" ht="19.899999999999999" customHeight="1" x14ac:dyDescent="0.25">
      <c r="A97" s="3" t="s">
        <v>105</v>
      </c>
      <c r="B97" s="12" t="s">
        <v>106</v>
      </c>
      <c r="C97" s="15"/>
      <c r="D97" s="22">
        <f>SUM(D98:D111)</f>
        <v>349.8</v>
      </c>
      <c r="E97" s="14"/>
      <c r="F97" s="13">
        <f>SUM(F98:F111)</f>
        <v>115974</v>
      </c>
      <c r="G97" s="13">
        <f>SUM(G98:G111)</f>
        <v>564</v>
      </c>
      <c r="H97" s="13">
        <f t="shared" si="1"/>
        <v>116538</v>
      </c>
      <c r="I97" s="14"/>
      <c r="J97" s="3"/>
      <c r="K97" s="3"/>
      <c r="L97" s="3"/>
      <c r="M97" s="3"/>
    </row>
    <row r="98" spans="1:13" ht="19.899999999999999" customHeight="1" x14ac:dyDescent="0.25">
      <c r="A98" s="4">
        <v>1</v>
      </c>
      <c r="B98" s="11" t="s">
        <v>107</v>
      </c>
      <c r="C98" s="7"/>
      <c r="D98" s="23">
        <v>15.68</v>
      </c>
      <c r="E98" s="9"/>
      <c r="F98" s="10">
        <v>14004</v>
      </c>
      <c r="G98" s="10">
        <v>135</v>
      </c>
      <c r="H98" s="10">
        <f t="shared" si="1"/>
        <v>14139</v>
      </c>
      <c r="I98" s="9"/>
      <c r="J98" s="4" t="s">
        <v>205</v>
      </c>
      <c r="K98" s="4"/>
      <c r="L98" s="4"/>
      <c r="M98" s="4"/>
    </row>
    <row r="99" spans="1:13" ht="19.899999999999999" customHeight="1" x14ac:dyDescent="0.25">
      <c r="A99" s="4">
        <v>2</v>
      </c>
      <c r="B99" s="11" t="s">
        <v>108</v>
      </c>
      <c r="C99" s="7"/>
      <c r="D99" s="23">
        <v>18.64</v>
      </c>
      <c r="E99" s="9"/>
      <c r="F99" s="10">
        <v>11086</v>
      </c>
      <c r="G99" s="10">
        <v>111</v>
      </c>
      <c r="H99" s="10">
        <f t="shared" si="1"/>
        <v>11197</v>
      </c>
      <c r="I99" s="9"/>
      <c r="J99" s="4" t="s">
        <v>205</v>
      </c>
      <c r="K99" s="4"/>
      <c r="L99" s="4"/>
      <c r="M99" s="4"/>
    </row>
    <row r="100" spans="1:13" ht="19.899999999999999" customHeight="1" x14ac:dyDescent="0.25">
      <c r="A100" s="4">
        <v>3</v>
      </c>
      <c r="B100" s="11" t="s">
        <v>109</v>
      </c>
      <c r="C100" s="7"/>
      <c r="D100" s="23">
        <v>16.93</v>
      </c>
      <c r="E100" s="9"/>
      <c r="F100" s="10">
        <v>10750</v>
      </c>
      <c r="G100" s="10">
        <v>48</v>
      </c>
      <c r="H100" s="10">
        <f t="shared" si="1"/>
        <v>10798</v>
      </c>
      <c r="I100" s="9"/>
      <c r="J100" s="4" t="s">
        <v>205</v>
      </c>
      <c r="K100" s="4"/>
      <c r="L100" s="4"/>
      <c r="M100" s="4"/>
    </row>
    <row r="101" spans="1:13" ht="19.899999999999999" customHeight="1" x14ac:dyDescent="0.25">
      <c r="A101" s="4">
        <v>4</v>
      </c>
      <c r="B101" s="11" t="s">
        <v>110</v>
      </c>
      <c r="C101" s="7"/>
      <c r="D101" s="23">
        <v>35.64</v>
      </c>
      <c r="E101" s="9"/>
      <c r="F101" s="10">
        <v>10190</v>
      </c>
      <c r="G101" s="10">
        <v>17</v>
      </c>
      <c r="H101" s="10">
        <f t="shared" si="1"/>
        <v>10207</v>
      </c>
      <c r="I101" s="9"/>
      <c r="J101" s="4" t="s">
        <v>205</v>
      </c>
      <c r="K101" s="4"/>
      <c r="L101" s="4"/>
      <c r="M101" s="4"/>
    </row>
    <row r="102" spans="1:13" ht="19.899999999999999" customHeight="1" x14ac:dyDescent="0.25">
      <c r="A102" s="4">
        <v>5</v>
      </c>
      <c r="B102" s="11" t="s">
        <v>111</v>
      </c>
      <c r="C102" s="7"/>
      <c r="D102" s="23">
        <v>8.98</v>
      </c>
      <c r="E102" s="9"/>
      <c r="F102" s="10">
        <v>3101</v>
      </c>
      <c r="G102" s="10">
        <v>18</v>
      </c>
      <c r="H102" s="10">
        <f t="shared" si="1"/>
        <v>3119</v>
      </c>
      <c r="I102" s="9"/>
      <c r="J102" s="4" t="s">
        <v>205</v>
      </c>
      <c r="K102" s="4"/>
      <c r="L102" s="4"/>
      <c r="M102" s="4"/>
    </row>
    <row r="103" spans="1:13" ht="19.899999999999999" customHeight="1" x14ac:dyDescent="0.25">
      <c r="A103" s="4">
        <v>6</v>
      </c>
      <c r="B103" s="11" t="s">
        <v>112</v>
      </c>
      <c r="C103" s="7"/>
      <c r="D103" s="23">
        <v>16.37</v>
      </c>
      <c r="E103" s="9"/>
      <c r="F103" s="10">
        <v>4023</v>
      </c>
      <c r="G103" s="10">
        <v>17</v>
      </c>
      <c r="H103" s="10">
        <f t="shared" si="1"/>
        <v>4040</v>
      </c>
      <c r="I103" s="9"/>
      <c r="J103" s="4" t="s">
        <v>205</v>
      </c>
      <c r="K103" s="4"/>
      <c r="L103" s="4"/>
      <c r="M103" s="4"/>
    </row>
    <row r="104" spans="1:13" ht="19.899999999999999" customHeight="1" x14ac:dyDescent="0.25">
      <c r="A104" s="4">
        <v>7</v>
      </c>
      <c r="B104" s="11" t="s">
        <v>113</v>
      </c>
      <c r="C104" s="7"/>
      <c r="D104" s="23">
        <v>22.77</v>
      </c>
      <c r="E104" s="9"/>
      <c r="F104" s="10">
        <v>6818</v>
      </c>
      <c r="G104" s="10">
        <v>3</v>
      </c>
      <c r="H104" s="10">
        <f t="shared" si="1"/>
        <v>6821</v>
      </c>
      <c r="I104" s="9"/>
      <c r="J104" s="4" t="s">
        <v>205</v>
      </c>
      <c r="K104" s="4"/>
      <c r="L104" s="4"/>
      <c r="M104" s="4"/>
    </row>
    <row r="105" spans="1:13" ht="19.899999999999999" customHeight="1" x14ac:dyDescent="0.25">
      <c r="A105" s="4">
        <v>8</v>
      </c>
      <c r="B105" s="11" t="s">
        <v>114</v>
      </c>
      <c r="C105" s="7"/>
      <c r="D105" s="23">
        <v>15.85</v>
      </c>
      <c r="E105" s="9"/>
      <c r="F105" s="10">
        <v>3656</v>
      </c>
      <c r="G105" s="10">
        <v>13</v>
      </c>
      <c r="H105" s="10">
        <f t="shared" si="1"/>
        <v>3669</v>
      </c>
      <c r="I105" s="9"/>
      <c r="J105" s="4" t="s">
        <v>205</v>
      </c>
      <c r="K105" s="4"/>
      <c r="L105" s="4"/>
      <c r="M105" s="4"/>
    </row>
    <row r="106" spans="1:13" ht="19.899999999999999" customHeight="1" x14ac:dyDescent="0.25">
      <c r="A106" s="4">
        <v>9</v>
      </c>
      <c r="B106" s="11" t="s">
        <v>115</v>
      </c>
      <c r="C106" s="7"/>
      <c r="D106" s="23">
        <v>25.47</v>
      </c>
      <c r="E106" s="9"/>
      <c r="F106" s="10">
        <v>10269</v>
      </c>
      <c r="G106" s="10">
        <v>44</v>
      </c>
      <c r="H106" s="10">
        <f t="shared" si="1"/>
        <v>10313</v>
      </c>
      <c r="I106" s="9"/>
      <c r="J106" s="4" t="s">
        <v>205</v>
      </c>
      <c r="K106" s="4"/>
      <c r="L106" s="4"/>
      <c r="M106" s="4"/>
    </row>
    <row r="107" spans="1:13" ht="19.899999999999999" customHeight="1" x14ac:dyDescent="0.25">
      <c r="A107" s="4">
        <v>10</v>
      </c>
      <c r="B107" s="11" t="s">
        <v>116</v>
      </c>
      <c r="C107" s="7"/>
      <c r="D107" s="23">
        <v>18.36</v>
      </c>
      <c r="E107" s="9"/>
      <c r="F107" s="10">
        <v>10273</v>
      </c>
      <c r="G107" s="10">
        <v>48</v>
      </c>
      <c r="H107" s="10">
        <f t="shared" si="1"/>
        <v>10321</v>
      </c>
      <c r="I107" s="9"/>
      <c r="J107" s="4" t="s">
        <v>205</v>
      </c>
      <c r="K107" s="4"/>
      <c r="L107" s="4"/>
      <c r="M107" s="4"/>
    </row>
    <row r="108" spans="1:13" ht="19.899999999999999" customHeight="1" x14ac:dyDescent="0.25">
      <c r="A108" s="4">
        <v>11</v>
      </c>
      <c r="B108" s="11" t="s">
        <v>117</v>
      </c>
      <c r="C108" s="7"/>
      <c r="D108" s="23">
        <v>35.61</v>
      </c>
      <c r="E108" s="9"/>
      <c r="F108" s="10">
        <v>8355</v>
      </c>
      <c r="G108" s="10">
        <v>24</v>
      </c>
      <c r="H108" s="10">
        <f t="shared" si="1"/>
        <v>8379</v>
      </c>
      <c r="I108" s="9"/>
      <c r="J108" s="4" t="s">
        <v>205</v>
      </c>
      <c r="K108" s="4"/>
      <c r="L108" s="4"/>
      <c r="M108" s="4"/>
    </row>
    <row r="109" spans="1:13" ht="19.899999999999999" customHeight="1" x14ac:dyDescent="0.25">
      <c r="A109" s="4">
        <v>12</v>
      </c>
      <c r="B109" s="11" t="s">
        <v>118</v>
      </c>
      <c r="C109" s="7"/>
      <c r="D109" s="23">
        <v>42.43</v>
      </c>
      <c r="E109" s="9"/>
      <c r="F109" s="10">
        <v>8350</v>
      </c>
      <c r="G109" s="10">
        <v>21</v>
      </c>
      <c r="H109" s="10">
        <f t="shared" si="1"/>
        <v>8371</v>
      </c>
      <c r="I109" s="9"/>
      <c r="J109" s="4" t="s">
        <v>205</v>
      </c>
      <c r="K109" s="4"/>
      <c r="L109" s="4"/>
      <c r="M109" s="4"/>
    </row>
    <row r="110" spans="1:13" ht="19.899999999999999" customHeight="1" x14ac:dyDescent="0.25">
      <c r="A110" s="4">
        <v>13</v>
      </c>
      <c r="B110" s="11" t="s">
        <v>119</v>
      </c>
      <c r="C110" s="7"/>
      <c r="D110" s="23">
        <v>47.06</v>
      </c>
      <c r="E110" s="9"/>
      <c r="F110" s="10">
        <v>7708</v>
      </c>
      <c r="G110" s="10">
        <v>52</v>
      </c>
      <c r="H110" s="10">
        <f t="shared" si="1"/>
        <v>7760</v>
      </c>
      <c r="I110" s="9"/>
      <c r="J110" s="4" t="s">
        <v>205</v>
      </c>
      <c r="K110" s="4"/>
      <c r="L110" s="4"/>
      <c r="M110" s="4"/>
    </row>
    <row r="111" spans="1:13" ht="19.899999999999999" customHeight="1" x14ac:dyDescent="0.25">
      <c r="A111" s="4">
        <v>14</v>
      </c>
      <c r="B111" s="11" t="s">
        <v>120</v>
      </c>
      <c r="C111" s="7"/>
      <c r="D111" s="23">
        <v>30.01</v>
      </c>
      <c r="E111" s="9"/>
      <c r="F111" s="10">
        <v>7391</v>
      </c>
      <c r="G111" s="10">
        <v>13</v>
      </c>
      <c r="H111" s="10">
        <f t="shared" si="1"/>
        <v>7404</v>
      </c>
      <c r="I111" s="9"/>
      <c r="J111" s="4" t="s">
        <v>205</v>
      </c>
      <c r="K111" s="4"/>
      <c r="L111" s="4"/>
      <c r="M111" s="4"/>
    </row>
    <row r="112" spans="1:13" ht="19.899999999999999" customHeight="1" x14ac:dyDescent="0.25">
      <c r="A112" s="3" t="s">
        <v>138</v>
      </c>
      <c r="B112" s="12" t="s">
        <v>122</v>
      </c>
      <c r="C112" s="15"/>
      <c r="D112" s="22">
        <f>SUM(D113:D126)</f>
        <v>431.72999999999996</v>
      </c>
      <c r="E112" s="14"/>
      <c r="F112" s="13">
        <f>SUM(F113:F126)</f>
        <v>104221</v>
      </c>
      <c r="G112" s="13">
        <f>SUM(G113:G126)</f>
        <v>630</v>
      </c>
      <c r="H112" s="13">
        <f t="shared" si="1"/>
        <v>104851</v>
      </c>
      <c r="I112" s="14"/>
      <c r="J112" s="3"/>
      <c r="K112" s="3"/>
      <c r="L112" s="3"/>
      <c r="M112" s="3"/>
    </row>
    <row r="113" spans="1:13" ht="19.899999999999999" customHeight="1" x14ac:dyDescent="0.25">
      <c r="A113" s="4">
        <v>1</v>
      </c>
      <c r="B113" s="11" t="s">
        <v>123</v>
      </c>
      <c r="C113" s="7"/>
      <c r="D113" s="23">
        <v>10.210000000000001</v>
      </c>
      <c r="E113" s="9"/>
      <c r="F113" s="10">
        <v>3946</v>
      </c>
      <c r="G113" s="10">
        <v>25</v>
      </c>
      <c r="H113" s="10">
        <f t="shared" si="1"/>
        <v>3971</v>
      </c>
      <c r="I113" s="9"/>
      <c r="J113" s="4" t="s">
        <v>205</v>
      </c>
      <c r="K113" s="4"/>
      <c r="L113" s="4"/>
      <c r="M113" s="4"/>
    </row>
    <row r="114" spans="1:13" ht="19.899999999999999" customHeight="1" x14ac:dyDescent="0.25">
      <c r="A114" s="4">
        <v>2</v>
      </c>
      <c r="B114" s="11" t="s">
        <v>124</v>
      </c>
      <c r="C114" s="7"/>
      <c r="D114" s="23">
        <v>27.03</v>
      </c>
      <c r="E114" s="9"/>
      <c r="F114" s="10">
        <v>10052</v>
      </c>
      <c r="G114" s="10">
        <v>33</v>
      </c>
      <c r="H114" s="10">
        <f t="shared" si="1"/>
        <v>10085</v>
      </c>
      <c r="I114" s="9"/>
      <c r="J114" s="4" t="s">
        <v>205</v>
      </c>
      <c r="K114" s="4"/>
      <c r="L114" s="4"/>
      <c r="M114" s="4"/>
    </row>
    <row r="115" spans="1:13" ht="19.899999999999999" customHeight="1" x14ac:dyDescent="0.25">
      <c r="A115" s="4">
        <v>3</v>
      </c>
      <c r="B115" s="11" t="s">
        <v>125</v>
      </c>
      <c r="C115" s="7"/>
      <c r="D115" s="23">
        <v>40.54</v>
      </c>
      <c r="E115" s="9"/>
      <c r="F115" s="10">
        <v>4025</v>
      </c>
      <c r="G115" s="10">
        <v>3</v>
      </c>
      <c r="H115" s="10">
        <f t="shared" si="1"/>
        <v>4028</v>
      </c>
      <c r="I115" s="9"/>
      <c r="J115" s="4" t="s">
        <v>205</v>
      </c>
      <c r="K115" s="4"/>
      <c r="L115" s="4"/>
      <c r="M115" s="4"/>
    </row>
    <row r="116" spans="1:13" ht="19.899999999999999" customHeight="1" x14ac:dyDescent="0.25">
      <c r="A116" s="4">
        <v>4</v>
      </c>
      <c r="B116" s="11" t="s">
        <v>126</v>
      </c>
      <c r="C116" s="7"/>
      <c r="D116" s="23">
        <v>12.44</v>
      </c>
      <c r="E116" s="9"/>
      <c r="F116" s="10">
        <v>3154</v>
      </c>
      <c r="G116" s="10">
        <v>15</v>
      </c>
      <c r="H116" s="10">
        <f t="shared" si="1"/>
        <v>3169</v>
      </c>
      <c r="I116" s="9"/>
      <c r="J116" s="4" t="s">
        <v>205</v>
      </c>
      <c r="K116" s="4"/>
      <c r="L116" s="4"/>
      <c r="M116" s="4"/>
    </row>
    <row r="117" spans="1:13" ht="19.899999999999999" customHeight="1" x14ac:dyDescent="0.25">
      <c r="A117" s="4">
        <v>5</v>
      </c>
      <c r="B117" s="11" t="s">
        <v>127</v>
      </c>
      <c r="C117" s="7"/>
      <c r="D117" s="23">
        <v>13.39</v>
      </c>
      <c r="E117" s="9"/>
      <c r="F117" s="10">
        <v>14189</v>
      </c>
      <c r="G117" s="10">
        <v>217</v>
      </c>
      <c r="H117" s="10">
        <f t="shared" si="1"/>
        <v>14406</v>
      </c>
      <c r="I117" s="9"/>
      <c r="J117" s="4" t="s">
        <v>205</v>
      </c>
      <c r="K117" s="4"/>
      <c r="L117" s="4"/>
      <c r="M117" s="4"/>
    </row>
    <row r="118" spans="1:13" ht="19.899999999999999" customHeight="1" x14ac:dyDescent="0.25">
      <c r="A118" s="4">
        <v>6</v>
      </c>
      <c r="B118" s="11" t="s">
        <v>128</v>
      </c>
      <c r="C118" s="7"/>
      <c r="D118" s="23">
        <v>11.9</v>
      </c>
      <c r="E118" s="9"/>
      <c r="F118" s="10">
        <v>5257</v>
      </c>
      <c r="G118" s="10">
        <v>36</v>
      </c>
      <c r="H118" s="10">
        <f t="shared" si="1"/>
        <v>5293</v>
      </c>
      <c r="I118" s="9"/>
      <c r="J118" s="4" t="s">
        <v>205</v>
      </c>
      <c r="K118" s="4"/>
      <c r="L118" s="4"/>
      <c r="M118" s="4"/>
    </row>
    <row r="119" spans="1:13" ht="19.899999999999999" customHeight="1" x14ac:dyDescent="0.25">
      <c r="A119" s="4">
        <v>7</v>
      </c>
      <c r="B119" s="11" t="s">
        <v>129</v>
      </c>
      <c r="C119" s="7"/>
      <c r="D119" s="23">
        <v>55.82</v>
      </c>
      <c r="E119" s="9"/>
      <c r="F119" s="10">
        <v>7235</v>
      </c>
      <c r="G119" s="10">
        <v>7</v>
      </c>
      <c r="H119" s="10">
        <f t="shared" si="1"/>
        <v>7242</v>
      </c>
      <c r="I119" s="9"/>
      <c r="J119" s="4" t="s">
        <v>205</v>
      </c>
      <c r="K119" s="4"/>
      <c r="L119" s="4"/>
      <c r="M119" s="4"/>
    </row>
    <row r="120" spans="1:13" ht="19.899999999999999" customHeight="1" x14ac:dyDescent="0.25">
      <c r="A120" s="4">
        <v>8</v>
      </c>
      <c r="B120" s="11" t="s">
        <v>130</v>
      </c>
      <c r="C120" s="7"/>
      <c r="D120" s="23">
        <v>30.15</v>
      </c>
      <c r="E120" s="9"/>
      <c r="F120" s="10">
        <v>7839</v>
      </c>
      <c r="G120" s="10">
        <v>55</v>
      </c>
      <c r="H120" s="10">
        <f t="shared" si="1"/>
        <v>7894</v>
      </c>
      <c r="I120" s="9"/>
      <c r="J120" s="4" t="s">
        <v>205</v>
      </c>
      <c r="K120" s="4"/>
      <c r="L120" s="4"/>
      <c r="M120" s="4"/>
    </row>
    <row r="121" spans="1:13" ht="19.899999999999999" customHeight="1" x14ac:dyDescent="0.25">
      <c r="A121" s="4">
        <v>9</v>
      </c>
      <c r="B121" s="11" t="s">
        <v>131</v>
      </c>
      <c r="C121" s="7"/>
      <c r="D121" s="23">
        <v>18.22</v>
      </c>
      <c r="E121" s="9"/>
      <c r="F121" s="10">
        <v>7326</v>
      </c>
      <c r="G121" s="10">
        <v>16</v>
      </c>
      <c r="H121" s="10">
        <f t="shared" si="1"/>
        <v>7342</v>
      </c>
      <c r="I121" s="9"/>
      <c r="J121" s="4" t="s">
        <v>205</v>
      </c>
      <c r="K121" s="4"/>
      <c r="L121" s="4"/>
      <c r="M121" s="4"/>
    </row>
    <row r="122" spans="1:13" ht="19.899999999999999" customHeight="1" x14ac:dyDescent="0.25">
      <c r="A122" s="4">
        <v>10</v>
      </c>
      <c r="B122" s="11" t="s">
        <v>132</v>
      </c>
      <c r="C122" s="7"/>
      <c r="D122" s="23">
        <v>24.48</v>
      </c>
      <c r="E122" s="9"/>
      <c r="F122" s="10">
        <v>12178</v>
      </c>
      <c r="G122" s="10">
        <v>31</v>
      </c>
      <c r="H122" s="10">
        <f t="shared" si="1"/>
        <v>12209</v>
      </c>
      <c r="I122" s="9"/>
      <c r="J122" s="4" t="s">
        <v>205</v>
      </c>
      <c r="K122" s="4"/>
      <c r="L122" s="4"/>
      <c r="M122" s="4"/>
    </row>
    <row r="123" spans="1:13" ht="19.899999999999999" customHeight="1" x14ac:dyDescent="0.25">
      <c r="A123" s="4">
        <v>11</v>
      </c>
      <c r="B123" s="11" t="s">
        <v>133</v>
      </c>
      <c r="C123" s="7"/>
      <c r="D123" s="23">
        <v>14.32</v>
      </c>
      <c r="E123" s="9"/>
      <c r="F123" s="10">
        <v>3540</v>
      </c>
      <c r="G123" s="10">
        <v>60</v>
      </c>
      <c r="H123" s="10">
        <f t="shared" si="1"/>
        <v>3600</v>
      </c>
      <c r="I123" s="9"/>
      <c r="J123" s="4" t="s">
        <v>205</v>
      </c>
      <c r="K123" s="4"/>
      <c r="L123" s="4"/>
      <c r="M123" s="4"/>
    </row>
    <row r="124" spans="1:13" ht="19.899999999999999" customHeight="1" x14ac:dyDescent="0.25">
      <c r="A124" s="4">
        <v>12</v>
      </c>
      <c r="B124" s="11" t="s">
        <v>134</v>
      </c>
      <c r="C124" s="7"/>
      <c r="D124" s="23">
        <v>44.31</v>
      </c>
      <c r="E124" s="9"/>
      <c r="F124" s="10">
        <v>7119</v>
      </c>
      <c r="G124" s="10">
        <v>118</v>
      </c>
      <c r="H124" s="10">
        <f t="shared" si="1"/>
        <v>7237</v>
      </c>
      <c r="I124" s="9"/>
      <c r="J124" s="4" t="s">
        <v>205</v>
      </c>
      <c r="K124" s="4"/>
      <c r="L124" s="4"/>
      <c r="M124" s="4"/>
    </row>
    <row r="125" spans="1:13" ht="19.899999999999999" customHeight="1" x14ac:dyDescent="0.25">
      <c r="A125" s="4">
        <v>13</v>
      </c>
      <c r="B125" s="11" t="s">
        <v>135</v>
      </c>
      <c r="C125" s="7"/>
      <c r="D125" s="23">
        <v>66.09</v>
      </c>
      <c r="E125" s="9"/>
      <c r="F125" s="10">
        <v>12029</v>
      </c>
      <c r="G125" s="10">
        <v>12</v>
      </c>
      <c r="H125" s="10">
        <f t="shared" si="1"/>
        <v>12041</v>
      </c>
      <c r="I125" s="9"/>
      <c r="J125" s="4" t="s">
        <v>205</v>
      </c>
      <c r="K125" s="4"/>
      <c r="L125" s="4"/>
      <c r="M125" s="4"/>
    </row>
    <row r="126" spans="1:13" ht="19.899999999999999" customHeight="1" x14ac:dyDescent="0.25">
      <c r="A126" s="4">
        <v>14</v>
      </c>
      <c r="B126" s="11" t="s">
        <v>136</v>
      </c>
      <c r="C126" s="7"/>
      <c r="D126" s="23">
        <v>62.83</v>
      </c>
      <c r="E126" s="9"/>
      <c r="F126" s="10">
        <v>6332</v>
      </c>
      <c r="G126" s="10">
        <v>2</v>
      </c>
      <c r="H126" s="10">
        <f t="shared" si="1"/>
        <v>6334</v>
      </c>
      <c r="I126" s="9"/>
      <c r="J126" s="4" t="s">
        <v>205</v>
      </c>
      <c r="K126" s="4"/>
      <c r="L126" s="4"/>
      <c r="M126" s="4"/>
    </row>
    <row r="127" spans="1:13" ht="19.899999999999999" customHeight="1" x14ac:dyDescent="0.25">
      <c r="A127" s="3" t="s">
        <v>121</v>
      </c>
      <c r="B127" s="12" t="s">
        <v>139</v>
      </c>
      <c r="C127" s="15"/>
      <c r="D127" s="22">
        <f>SUM(D128:D142)</f>
        <v>838.3900000000001</v>
      </c>
      <c r="E127" s="14"/>
      <c r="F127" s="13">
        <f>SUM(F128:F142)</f>
        <v>79202</v>
      </c>
      <c r="G127" s="13">
        <f>SUM(G128:G142)</f>
        <v>425</v>
      </c>
      <c r="H127" s="13">
        <f t="shared" si="1"/>
        <v>79627</v>
      </c>
      <c r="I127" s="14"/>
      <c r="J127" s="4" t="s">
        <v>205</v>
      </c>
      <c r="K127" s="3"/>
      <c r="L127" s="3"/>
      <c r="M127" s="3"/>
    </row>
    <row r="128" spans="1:13" ht="19.899999999999999" customHeight="1" x14ac:dyDescent="0.25">
      <c r="A128" s="4">
        <v>1</v>
      </c>
      <c r="B128" s="11" t="s">
        <v>140</v>
      </c>
      <c r="C128" s="15"/>
      <c r="D128" s="23">
        <v>10.53</v>
      </c>
      <c r="E128" s="14"/>
      <c r="F128" s="10">
        <v>4088</v>
      </c>
      <c r="G128" s="10">
        <v>83</v>
      </c>
      <c r="H128" s="10">
        <f t="shared" si="1"/>
        <v>4171</v>
      </c>
      <c r="I128" s="14"/>
      <c r="J128" s="4" t="s">
        <v>205</v>
      </c>
      <c r="K128" s="3"/>
      <c r="L128" s="3"/>
      <c r="M128" s="3"/>
    </row>
    <row r="129" spans="1:16" ht="19.899999999999999" customHeight="1" x14ac:dyDescent="0.25">
      <c r="A129" s="4">
        <v>2</v>
      </c>
      <c r="B129" s="11" t="s">
        <v>141</v>
      </c>
      <c r="C129" s="15"/>
      <c r="D129" s="23">
        <v>29</v>
      </c>
      <c r="E129" s="14"/>
      <c r="F129" s="10">
        <v>6605</v>
      </c>
      <c r="G129" s="10">
        <v>30</v>
      </c>
      <c r="H129" s="10">
        <f t="shared" si="1"/>
        <v>6635</v>
      </c>
      <c r="I129" s="14"/>
      <c r="J129" s="4" t="s">
        <v>205</v>
      </c>
      <c r="K129" s="3"/>
      <c r="L129" s="3"/>
      <c r="M129" s="3"/>
    </row>
    <row r="130" spans="1:16" ht="19.899999999999999" customHeight="1" x14ac:dyDescent="0.25">
      <c r="A130" s="4">
        <v>3</v>
      </c>
      <c r="B130" s="11" t="s">
        <v>142</v>
      </c>
      <c r="C130" s="15"/>
      <c r="D130" s="23">
        <v>33.58</v>
      </c>
      <c r="E130" s="14"/>
      <c r="F130" s="10">
        <v>3187</v>
      </c>
      <c r="G130" s="10">
        <v>6</v>
      </c>
      <c r="H130" s="10">
        <f t="shared" si="1"/>
        <v>3193</v>
      </c>
      <c r="I130" s="14"/>
      <c r="J130" s="4" t="s">
        <v>205</v>
      </c>
      <c r="K130" s="3"/>
      <c r="L130" s="3"/>
      <c r="M130" s="3"/>
    </row>
    <row r="131" spans="1:16" ht="19.899999999999999" customHeight="1" x14ac:dyDescent="0.25">
      <c r="A131" s="4">
        <v>4</v>
      </c>
      <c r="B131" s="11" t="s">
        <v>143</v>
      </c>
      <c r="C131" s="15"/>
      <c r="D131" s="23">
        <v>55.46</v>
      </c>
      <c r="E131" s="14"/>
      <c r="F131" s="10">
        <v>7694</v>
      </c>
      <c r="G131" s="10">
        <v>8</v>
      </c>
      <c r="H131" s="10">
        <f t="shared" si="1"/>
        <v>7702</v>
      </c>
      <c r="I131" s="14"/>
      <c r="J131" s="4" t="s">
        <v>205</v>
      </c>
      <c r="K131" s="3"/>
      <c r="L131" s="3"/>
      <c r="M131" s="3"/>
    </row>
    <row r="132" spans="1:16" ht="19.899999999999999" customHeight="1" x14ac:dyDescent="0.25">
      <c r="A132" s="4">
        <v>5</v>
      </c>
      <c r="B132" s="11" t="s">
        <v>144</v>
      </c>
      <c r="C132" s="15"/>
      <c r="D132" s="23">
        <v>37.97</v>
      </c>
      <c r="E132" s="14"/>
      <c r="F132" s="10">
        <v>8993</v>
      </c>
      <c r="G132" s="10">
        <v>83</v>
      </c>
      <c r="H132" s="10">
        <f t="shared" si="1"/>
        <v>9076</v>
      </c>
      <c r="I132" s="14"/>
      <c r="J132" s="4" t="s">
        <v>205</v>
      </c>
      <c r="K132" s="3"/>
      <c r="L132" s="3"/>
      <c r="M132" s="3"/>
    </row>
    <row r="133" spans="1:16" ht="19.899999999999999" customHeight="1" x14ac:dyDescent="0.25">
      <c r="A133" s="4">
        <v>6</v>
      </c>
      <c r="B133" s="11" t="s">
        <v>145</v>
      </c>
      <c r="C133" s="15"/>
      <c r="D133" s="23">
        <v>33.619999999999997</v>
      </c>
      <c r="E133" s="14"/>
      <c r="F133" s="10">
        <v>7740</v>
      </c>
      <c r="G133" s="10">
        <v>39</v>
      </c>
      <c r="H133" s="10">
        <f t="shared" si="1"/>
        <v>7779</v>
      </c>
      <c r="I133" s="14"/>
      <c r="J133" s="4" t="s">
        <v>205</v>
      </c>
      <c r="K133" s="3"/>
      <c r="L133" s="3"/>
      <c r="M133" s="3"/>
    </row>
    <row r="134" spans="1:16" ht="19.899999999999999" customHeight="1" x14ac:dyDescent="0.25">
      <c r="A134" s="4">
        <v>7</v>
      </c>
      <c r="B134" s="11" t="s">
        <v>146</v>
      </c>
      <c r="C134" s="15"/>
      <c r="D134" s="23">
        <v>73.47</v>
      </c>
      <c r="E134" s="14"/>
      <c r="F134" s="10">
        <v>5200</v>
      </c>
      <c r="G134" s="10">
        <v>10</v>
      </c>
      <c r="H134" s="10">
        <f t="shared" si="1"/>
        <v>5210</v>
      </c>
      <c r="I134" s="14"/>
      <c r="J134" s="4" t="s">
        <v>205</v>
      </c>
      <c r="K134" s="3"/>
      <c r="L134" s="3"/>
      <c r="M134" s="3"/>
    </row>
    <row r="135" spans="1:16" ht="19.899999999999999" customHeight="1" x14ac:dyDescent="0.25">
      <c r="A135" s="4">
        <v>8</v>
      </c>
      <c r="B135" s="11" t="s">
        <v>147</v>
      </c>
      <c r="C135" s="15"/>
      <c r="D135" s="23">
        <v>84.59</v>
      </c>
      <c r="E135" s="14"/>
      <c r="F135" s="10">
        <v>3282</v>
      </c>
      <c r="G135" s="10">
        <v>14</v>
      </c>
      <c r="H135" s="10">
        <f t="shared" si="1"/>
        <v>3296</v>
      </c>
      <c r="I135" s="14"/>
      <c r="J135" s="4" t="s">
        <v>205</v>
      </c>
      <c r="K135" s="3"/>
      <c r="L135" s="3"/>
      <c r="M135" s="3"/>
    </row>
    <row r="136" spans="1:16" ht="19.899999999999999" customHeight="1" x14ac:dyDescent="0.25">
      <c r="A136" s="4">
        <v>9</v>
      </c>
      <c r="B136" s="11" t="s">
        <v>148</v>
      </c>
      <c r="C136" s="15"/>
      <c r="D136" s="23">
        <v>55.63</v>
      </c>
      <c r="E136" s="14"/>
      <c r="F136" s="10">
        <v>5542</v>
      </c>
      <c r="G136" s="10">
        <v>17</v>
      </c>
      <c r="H136" s="10">
        <f t="shared" si="1"/>
        <v>5559</v>
      </c>
      <c r="I136" s="14"/>
      <c r="J136" s="4" t="s">
        <v>205</v>
      </c>
      <c r="K136" s="3"/>
      <c r="L136" s="3"/>
      <c r="M136" s="3"/>
    </row>
    <row r="137" spans="1:16" ht="19.899999999999999" customHeight="1" x14ac:dyDescent="0.25">
      <c r="A137" s="4">
        <v>10</v>
      </c>
      <c r="B137" s="11" t="s">
        <v>149</v>
      </c>
      <c r="C137" s="15"/>
      <c r="D137" s="23">
        <v>59.82</v>
      </c>
      <c r="E137" s="14"/>
      <c r="F137" s="10">
        <v>5035</v>
      </c>
      <c r="G137" s="10">
        <v>18</v>
      </c>
      <c r="H137" s="10">
        <f t="shared" si="1"/>
        <v>5053</v>
      </c>
      <c r="I137" s="14"/>
      <c r="J137" s="4" t="s">
        <v>205</v>
      </c>
      <c r="K137" s="3"/>
      <c r="L137" s="3"/>
      <c r="M137" s="3"/>
    </row>
    <row r="138" spans="1:16" ht="19.899999999999999" customHeight="1" x14ac:dyDescent="0.25">
      <c r="A138" s="4">
        <v>11</v>
      </c>
      <c r="B138" s="11" t="s">
        <v>150</v>
      </c>
      <c r="C138" s="15"/>
      <c r="D138" s="23">
        <v>96.79</v>
      </c>
      <c r="E138" s="14"/>
      <c r="F138" s="10">
        <v>3275</v>
      </c>
      <c r="G138" s="10">
        <v>11</v>
      </c>
      <c r="H138" s="10">
        <f t="shared" si="1"/>
        <v>3286</v>
      </c>
      <c r="I138" s="14"/>
      <c r="J138" s="4" t="s">
        <v>205</v>
      </c>
      <c r="K138" s="3"/>
      <c r="L138" s="3"/>
      <c r="M138" s="3"/>
    </row>
    <row r="139" spans="1:16" ht="19.899999999999999" customHeight="1" x14ac:dyDescent="0.25">
      <c r="A139" s="4">
        <v>12</v>
      </c>
      <c r="B139" s="11" t="s">
        <v>151</v>
      </c>
      <c r="C139" s="15"/>
      <c r="D139" s="23">
        <v>102.24</v>
      </c>
      <c r="E139" s="14"/>
      <c r="F139" s="10">
        <v>2999</v>
      </c>
      <c r="G139" s="10">
        <v>50</v>
      </c>
      <c r="H139" s="10">
        <f t="shared" si="1"/>
        <v>3049</v>
      </c>
      <c r="I139" s="14"/>
      <c r="J139" s="4" t="s">
        <v>205</v>
      </c>
      <c r="K139" s="3"/>
      <c r="L139" s="3"/>
      <c r="M139" s="3"/>
    </row>
    <row r="140" spans="1:16" ht="19.899999999999999" customHeight="1" x14ac:dyDescent="0.25">
      <c r="A140" s="4">
        <v>13</v>
      </c>
      <c r="B140" s="11" t="s">
        <v>152</v>
      </c>
      <c r="C140" s="15"/>
      <c r="D140" s="23">
        <v>43.84</v>
      </c>
      <c r="E140" s="14"/>
      <c r="F140" s="10">
        <v>2950</v>
      </c>
      <c r="G140" s="10">
        <v>11</v>
      </c>
      <c r="H140" s="10">
        <f t="shared" ref="H140:H191" si="2">F140+G140</f>
        <v>2961</v>
      </c>
      <c r="I140" s="14"/>
      <c r="J140" s="4" t="s">
        <v>205</v>
      </c>
      <c r="K140" s="3"/>
      <c r="L140" s="3"/>
      <c r="M140" s="3"/>
    </row>
    <row r="141" spans="1:16" ht="19.899999999999999" customHeight="1" x14ac:dyDescent="0.25">
      <c r="A141" s="4">
        <v>14</v>
      </c>
      <c r="B141" s="11" t="s">
        <v>153</v>
      </c>
      <c r="C141" s="15"/>
      <c r="D141" s="23">
        <v>45.71</v>
      </c>
      <c r="E141" s="14"/>
      <c r="F141" s="10">
        <v>9362</v>
      </c>
      <c r="G141" s="10">
        <v>37</v>
      </c>
      <c r="H141" s="10">
        <f t="shared" si="2"/>
        <v>9399</v>
      </c>
      <c r="I141" s="14"/>
      <c r="J141" s="4" t="s">
        <v>205</v>
      </c>
      <c r="K141" s="3"/>
      <c r="L141" s="3"/>
      <c r="M141" s="3"/>
    </row>
    <row r="142" spans="1:16" ht="19.899999999999999" customHeight="1" x14ac:dyDescent="0.25">
      <c r="A142" s="4">
        <v>15</v>
      </c>
      <c r="B142" s="11" t="s">
        <v>154</v>
      </c>
      <c r="C142" s="15"/>
      <c r="D142" s="23">
        <v>76.14</v>
      </c>
      <c r="E142" s="14"/>
      <c r="F142" s="10">
        <v>3250</v>
      </c>
      <c r="G142" s="10">
        <v>8</v>
      </c>
      <c r="H142" s="10">
        <f t="shared" si="2"/>
        <v>3258</v>
      </c>
      <c r="I142" s="14"/>
      <c r="J142" s="4" t="s">
        <v>205</v>
      </c>
      <c r="K142" s="3"/>
      <c r="L142" s="3"/>
      <c r="M142" s="3"/>
    </row>
    <row r="143" spans="1:16" ht="19.899999999999999" customHeight="1" x14ac:dyDescent="0.25">
      <c r="A143" s="3" t="s">
        <v>137</v>
      </c>
      <c r="B143" s="12" t="s">
        <v>155</v>
      </c>
      <c r="C143" s="15"/>
      <c r="D143" s="24">
        <f>SUM(D144:D170)</f>
        <v>569.03</v>
      </c>
      <c r="E143" s="14"/>
      <c r="F143" s="10">
        <f>SUM(F144:F170)</f>
        <v>200572</v>
      </c>
      <c r="G143" s="10">
        <f>SUM(G144:G170)</f>
        <v>1197</v>
      </c>
      <c r="H143" s="13">
        <f t="shared" si="2"/>
        <v>201769</v>
      </c>
      <c r="I143" s="14"/>
      <c r="J143" s="3"/>
      <c r="K143" s="3"/>
      <c r="L143" s="3"/>
      <c r="M143" s="3"/>
      <c r="O143" s="18"/>
      <c r="P143" s="18"/>
    </row>
    <row r="144" spans="1:16" ht="19.899999999999999" customHeight="1" x14ac:dyDescent="0.25">
      <c r="A144" s="4">
        <v>1</v>
      </c>
      <c r="B144" s="11" t="s">
        <v>156</v>
      </c>
      <c r="C144" s="15"/>
      <c r="D144" s="23">
        <v>14.52</v>
      </c>
      <c r="E144" s="14"/>
      <c r="F144" s="10">
        <v>17891</v>
      </c>
      <c r="G144" s="10">
        <v>244</v>
      </c>
      <c r="H144" s="10">
        <f t="shared" si="2"/>
        <v>18135</v>
      </c>
      <c r="I144" s="14"/>
      <c r="J144" s="3" t="s">
        <v>205</v>
      </c>
      <c r="K144" s="3"/>
      <c r="L144" s="3"/>
      <c r="M144" s="3"/>
    </row>
    <row r="145" spans="1:16" ht="19.899999999999999" customHeight="1" x14ac:dyDescent="0.25">
      <c r="A145" s="4">
        <v>2</v>
      </c>
      <c r="B145" s="11" t="s">
        <v>157</v>
      </c>
      <c r="C145" s="15"/>
      <c r="D145" s="23">
        <v>53.19</v>
      </c>
      <c r="E145" s="14"/>
      <c r="F145" s="10">
        <v>8297</v>
      </c>
      <c r="G145" s="10">
        <v>31</v>
      </c>
      <c r="H145" s="10">
        <f t="shared" si="2"/>
        <v>8328</v>
      </c>
      <c r="I145" s="14"/>
      <c r="J145" s="3" t="s">
        <v>205</v>
      </c>
      <c r="K145" s="3"/>
      <c r="L145" s="3"/>
      <c r="M145" s="3"/>
      <c r="O145" s="18"/>
      <c r="P145" s="18"/>
    </row>
    <row r="146" spans="1:16" ht="19.899999999999999" customHeight="1" x14ac:dyDescent="0.25">
      <c r="A146" s="4">
        <v>3</v>
      </c>
      <c r="B146" s="11" t="s">
        <v>158</v>
      </c>
      <c r="C146" s="15"/>
      <c r="D146" s="23">
        <v>14.62</v>
      </c>
      <c r="E146" s="14"/>
      <c r="F146" s="10">
        <v>6761</v>
      </c>
      <c r="G146" s="10">
        <v>70</v>
      </c>
      <c r="H146" s="10">
        <f t="shared" si="2"/>
        <v>6831</v>
      </c>
      <c r="I146" s="14"/>
      <c r="J146" s="3" t="s">
        <v>205</v>
      </c>
      <c r="K146" s="3"/>
      <c r="L146" s="3"/>
      <c r="M146" s="3"/>
    </row>
    <row r="147" spans="1:16" ht="19.899999999999999" customHeight="1" x14ac:dyDescent="0.25">
      <c r="A147" s="4">
        <v>4</v>
      </c>
      <c r="B147" s="11" t="s">
        <v>159</v>
      </c>
      <c r="C147" s="15"/>
      <c r="D147" s="23">
        <v>12.49</v>
      </c>
      <c r="E147" s="14"/>
      <c r="F147" s="10">
        <v>8975</v>
      </c>
      <c r="G147" s="10">
        <v>50</v>
      </c>
      <c r="H147" s="10">
        <f t="shared" si="2"/>
        <v>9025</v>
      </c>
      <c r="I147" s="14"/>
      <c r="J147" s="3" t="s">
        <v>205</v>
      </c>
      <c r="K147" s="3"/>
      <c r="L147" s="3"/>
      <c r="M147" s="3"/>
    </row>
    <row r="148" spans="1:16" ht="19.899999999999999" customHeight="1" x14ac:dyDescent="0.25">
      <c r="A148" s="4">
        <v>5</v>
      </c>
      <c r="B148" s="11" t="s">
        <v>160</v>
      </c>
      <c r="C148" s="15"/>
      <c r="D148" s="23">
        <v>8.77</v>
      </c>
      <c r="E148" s="14"/>
      <c r="F148" s="10">
        <v>7390</v>
      </c>
      <c r="G148" s="10">
        <v>50</v>
      </c>
      <c r="H148" s="10">
        <f t="shared" si="2"/>
        <v>7440</v>
      </c>
      <c r="I148" s="14"/>
      <c r="J148" s="3" t="s">
        <v>205</v>
      </c>
      <c r="K148" s="3"/>
      <c r="L148" s="3"/>
      <c r="M148" s="3"/>
    </row>
    <row r="149" spans="1:16" ht="19.899999999999999" customHeight="1" x14ac:dyDescent="0.25">
      <c r="A149" s="4">
        <v>6</v>
      </c>
      <c r="B149" s="11" t="s">
        <v>161</v>
      </c>
      <c r="C149" s="15"/>
      <c r="D149" s="23">
        <v>26.19</v>
      </c>
      <c r="E149" s="14"/>
      <c r="F149" s="10">
        <v>4676</v>
      </c>
      <c r="G149" s="10">
        <v>38</v>
      </c>
      <c r="H149" s="10">
        <f t="shared" si="2"/>
        <v>4714</v>
      </c>
      <c r="I149" s="14"/>
      <c r="J149" s="3" t="s">
        <v>205</v>
      </c>
      <c r="K149" s="3"/>
      <c r="L149" s="3"/>
      <c r="M149" s="3"/>
    </row>
    <row r="150" spans="1:16" ht="19.899999999999999" customHeight="1" x14ac:dyDescent="0.25">
      <c r="A150" s="4">
        <v>7</v>
      </c>
      <c r="B150" s="11" t="s">
        <v>162</v>
      </c>
      <c r="C150" s="15"/>
      <c r="D150" s="23">
        <v>15.82</v>
      </c>
      <c r="E150" s="14"/>
      <c r="F150" s="10">
        <v>7600</v>
      </c>
      <c r="G150" s="10">
        <v>42</v>
      </c>
      <c r="H150" s="10">
        <f t="shared" si="2"/>
        <v>7642</v>
      </c>
      <c r="I150" s="14"/>
      <c r="J150" s="3" t="s">
        <v>205</v>
      </c>
      <c r="K150" s="3"/>
      <c r="L150" s="3"/>
      <c r="M150" s="3"/>
    </row>
    <row r="151" spans="1:16" ht="19.899999999999999" customHeight="1" x14ac:dyDescent="0.25">
      <c r="A151" s="4">
        <v>8</v>
      </c>
      <c r="B151" s="11" t="s">
        <v>163</v>
      </c>
      <c r="C151" s="15"/>
      <c r="D151" s="23">
        <v>14.35</v>
      </c>
      <c r="E151" s="14"/>
      <c r="F151" s="10">
        <v>3262</v>
      </c>
      <c r="G151" s="10">
        <v>7</v>
      </c>
      <c r="H151" s="10">
        <f t="shared" si="2"/>
        <v>3269</v>
      </c>
      <c r="I151" s="14"/>
      <c r="J151" s="3" t="s">
        <v>205</v>
      </c>
      <c r="K151" s="3"/>
      <c r="L151" s="3"/>
      <c r="M151" s="3"/>
    </row>
    <row r="152" spans="1:16" ht="19.899999999999999" customHeight="1" x14ac:dyDescent="0.25">
      <c r="A152" s="4">
        <v>9</v>
      </c>
      <c r="B152" s="11" t="s">
        <v>164</v>
      </c>
      <c r="C152" s="15"/>
      <c r="D152" s="23">
        <v>14.65</v>
      </c>
      <c r="E152" s="14"/>
      <c r="F152" s="10">
        <v>5555</v>
      </c>
      <c r="G152" s="10">
        <v>115</v>
      </c>
      <c r="H152" s="10">
        <f t="shared" si="2"/>
        <v>5670</v>
      </c>
      <c r="I152" s="14"/>
      <c r="J152" s="3" t="s">
        <v>205</v>
      </c>
      <c r="K152" s="3"/>
      <c r="L152" s="3"/>
      <c r="M152" s="3"/>
    </row>
    <row r="153" spans="1:16" ht="19.899999999999999" customHeight="1" x14ac:dyDescent="0.25">
      <c r="A153" s="4">
        <v>10</v>
      </c>
      <c r="B153" s="11" t="s">
        <v>165</v>
      </c>
      <c r="C153" s="15"/>
      <c r="D153" s="23">
        <v>27.54</v>
      </c>
      <c r="E153" s="14"/>
      <c r="F153" s="10">
        <v>5936</v>
      </c>
      <c r="G153" s="10">
        <v>21</v>
      </c>
      <c r="H153" s="10">
        <f t="shared" si="2"/>
        <v>5957</v>
      </c>
      <c r="I153" s="14"/>
      <c r="J153" s="3" t="s">
        <v>205</v>
      </c>
      <c r="K153" s="3"/>
      <c r="L153" s="3"/>
      <c r="M153" s="3"/>
    </row>
    <row r="154" spans="1:16" ht="19.899999999999999" customHeight="1" x14ac:dyDescent="0.25">
      <c r="A154" s="4">
        <v>11</v>
      </c>
      <c r="B154" s="11" t="s">
        <v>166</v>
      </c>
      <c r="C154" s="15"/>
      <c r="D154" s="23">
        <v>13.41</v>
      </c>
      <c r="E154" s="14"/>
      <c r="F154" s="10">
        <v>7561</v>
      </c>
      <c r="G154" s="10">
        <v>20</v>
      </c>
      <c r="H154" s="10">
        <f t="shared" si="2"/>
        <v>7581</v>
      </c>
      <c r="I154" s="14"/>
      <c r="J154" s="3" t="s">
        <v>205</v>
      </c>
      <c r="K154" s="3"/>
      <c r="L154" s="3"/>
      <c r="M154" s="3"/>
    </row>
    <row r="155" spans="1:16" ht="19.899999999999999" customHeight="1" x14ac:dyDescent="0.25">
      <c r="A155" s="4">
        <v>12</v>
      </c>
      <c r="B155" s="11" t="s">
        <v>167</v>
      </c>
      <c r="C155" s="15"/>
      <c r="D155" s="23">
        <v>26.65</v>
      </c>
      <c r="E155" s="14"/>
      <c r="F155" s="10">
        <v>13202</v>
      </c>
      <c r="G155" s="10">
        <v>77</v>
      </c>
      <c r="H155" s="10">
        <f t="shared" si="2"/>
        <v>13279</v>
      </c>
      <c r="I155" s="14"/>
      <c r="J155" s="3" t="s">
        <v>205</v>
      </c>
      <c r="K155" s="3"/>
      <c r="L155" s="3"/>
      <c r="M155" s="3"/>
    </row>
    <row r="156" spans="1:16" ht="19.899999999999999" customHeight="1" x14ac:dyDescent="0.25">
      <c r="A156" s="4">
        <v>13</v>
      </c>
      <c r="B156" s="11" t="s">
        <v>168</v>
      </c>
      <c r="C156" s="15"/>
      <c r="D156" s="23">
        <v>22.36</v>
      </c>
      <c r="E156" s="14"/>
      <c r="F156" s="10">
        <v>4475</v>
      </c>
      <c r="G156" s="10">
        <v>20</v>
      </c>
      <c r="H156" s="10">
        <f t="shared" si="2"/>
        <v>4495</v>
      </c>
      <c r="I156" s="14"/>
      <c r="J156" s="3" t="s">
        <v>205</v>
      </c>
      <c r="K156" s="3"/>
      <c r="L156" s="3"/>
      <c r="M156" s="3"/>
    </row>
    <row r="157" spans="1:16" ht="19.899999999999999" customHeight="1" x14ac:dyDescent="0.25">
      <c r="A157" s="4">
        <v>14</v>
      </c>
      <c r="B157" s="11" t="s">
        <v>169</v>
      </c>
      <c r="C157" s="15"/>
      <c r="D157" s="23">
        <v>13.37</v>
      </c>
      <c r="E157" s="14"/>
      <c r="F157" s="10">
        <v>4953</v>
      </c>
      <c r="G157" s="10">
        <v>14</v>
      </c>
      <c r="H157" s="10">
        <f t="shared" si="2"/>
        <v>4967</v>
      </c>
      <c r="I157" s="14"/>
      <c r="J157" s="3" t="s">
        <v>205</v>
      </c>
      <c r="K157" s="3"/>
      <c r="L157" s="3"/>
      <c r="M157" s="3"/>
    </row>
    <row r="158" spans="1:16" ht="19.899999999999999" customHeight="1" x14ac:dyDescent="0.25">
      <c r="A158" s="4">
        <v>15</v>
      </c>
      <c r="B158" s="11" t="s">
        <v>170</v>
      </c>
      <c r="C158" s="15"/>
      <c r="D158" s="23">
        <v>22.9</v>
      </c>
      <c r="E158" s="14"/>
      <c r="F158" s="10">
        <v>4919</v>
      </c>
      <c r="G158" s="10">
        <v>8</v>
      </c>
      <c r="H158" s="10">
        <f t="shared" si="2"/>
        <v>4927</v>
      </c>
      <c r="I158" s="14"/>
      <c r="J158" s="3" t="s">
        <v>205</v>
      </c>
      <c r="K158" s="3"/>
      <c r="L158" s="3"/>
      <c r="M158" s="3"/>
    </row>
    <row r="159" spans="1:16" ht="19.899999999999999" customHeight="1" x14ac:dyDescent="0.25">
      <c r="A159" s="4">
        <v>16</v>
      </c>
      <c r="B159" s="11" t="s">
        <v>171</v>
      </c>
      <c r="C159" s="15"/>
      <c r="D159" s="23">
        <v>33.869999999999997</v>
      </c>
      <c r="E159" s="14"/>
      <c r="F159" s="10">
        <v>7025</v>
      </c>
      <c r="G159" s="10">
        <v>8</v>
      </c>
      <c r="H159" s="10">
        <f t="shared" si="2"/>
        <v>7033</v>
      </c>
      <c r="I159" s="14"/>
      <c r="J159" s="3" t="s">
        <v>205</v>
      </c>
      <c r="K159" s="3"/>
      <c r="L159" s="3"/>
      <c r="M159" s="3"/>
    </row>
    <row r="160" spans="1:16" ht="19.899999999999999" customHeight="1" x14ac:dyDescent="0.25">
      <c r="A160" s="4">
        <v>17</v>
      </c>
      <c r="B160" s="11" t="s">
        <v>172</v>
      </c>
      <c r="C160" s="15"/>
      <c r="D160" s="23">
        <v>22.61</v>
      </c>
      <c r="E160" s="14"/>
      <c r="F160" s="10">
        <v>7622</v>
      </c>
      <c r="G160" s="10">
        <v>16</v>
      </c>
      <c r="H160" s="10">
        <f t="shared" si="2"/>
        <v>7638</v>
      </c>
      <c r="I160" s="14"/>
      <c r="J160" s="3" t="s">
        <v>205</v>
      </c>
      <c r="K160" s="3"/>
      <c r="L160" s="3"/>
      <c r="M160" s="3"/>
    </row>
    <row r="161" spans="1:13" ht="19.899999999999999" customHeight="1" x14ac:dyDescent="0.25">
      <c r="A161" s="4">
        <v>18</v>
      </c>
      <c r="B161" s="11" t="s">
        <v>173</v>
      </c>
      <c r="C161" s="7"/>
      <c r="D161" s="23">
        <v>20.66</v>
      </c>
      <c r="E161" s="9"/>
      <c r="F161" s="10">
        <v>7556</v>
      </c>
      <c r="G161" s="10">
        <v>9</v>
      </c>
      <c r="H161" s="10">
        <f t="shared" si="2"/>
        <v>7565</v>
      </c>
      <c r="I161" s="9"/>
      <c r="J161" s="3" t="s">
        <v>205</v>
      </c>
      <c r="K161" s="4"/>
      <c r="L161" s="4"/>
      <c r="M161" s="4"/>
    </row>
    <row r="162" spans="1:13" ht="19.899999999999999" customHeight="1" x14ac:dyDescent="0.25">
      <c r="A162" s="4">
        <v>19</v>
      </c>
      <c r="B162" s="11" t="s">
        <v>174</v>
      </c>
      <c r="C162" s="7"/>
      <c r="D162" s="23">
        <v>10.27</v>
      </c>
      <c r="E162" s="9"/>
      <c r="F162" s="10">
        <v>4637</v>
      </c>
      <c r="G162" s="10">
        <v>13</v>
      </c>
      <c r="H162" s="10">
        <f t="shared" si="2"/>
        <v>4650</v>
      </c>
      <c r="I162" s="9"/>
      <c r="J162" s="3" t="s">
        <v>205</v>
      </c>
      <c r="K162" s="4"/>
      <c r="L162" s="4"/>
      <c r="M162" s="4"/>
    </row>
    <row r="163" spans="1:13" ht="19.899999999999999" customHeight="1" x14ac:dyDescent="0.25">
      <c r="A163" s="4">
        <v>20</v>
      </c>
      <c r="B163" s="11" t="s">
        <v>175</v>
      </c>
      <c r="C163" s="7"/>
      <c r="D163" s="23">
        <v>25.91</v>
      </c>
      <c r="E163" s="9"/>
      <c r="F163" s="10">
        <v>9656</v>
      </c>
      <c r="G163" s="10">
        <v>17</v>
      </c>
      <c r="H163" s="10">
        <f t="shared" si="2"/>
        <v>9673</v>
      </c>
      <c r="I163" s="9"/>
      <c r="J163" s="3" t="s">
        <v>205</v>
      </c>
      <c r="K163" s="4"/>
      <c r="L163" s="4"/>
      <c r="M163" s="4"/>
    </row>
    <row r="164" spans="1:13" ht="19.899999999999999" customHeight="1" x14ac:dyDescent="0.25">
      <c r="A164" s="4">
        <v>21</v>
      </c>
      <c r="B164" s="11" t="s">
        <v>176</v>
      </c>
      <c r="C164" s="7"/>
      <c r="D164" s="23">
        <v>14.4</v>
      </c>
      <c r="E164" s="9"/>
      <c r="F164" s="10">
        <v>7242</v>
      </c>
      <c r="G164" s="10">
        <v>68</v>
      </c>
      <c r="H164" s="10">
        <f t="shared" si="2"/>
        <v>7310</v>
      </c>
      <c r="I164" s="9"/>
      <c r="J164" s="3" t="s">
        <v>205</v>
      </c>
      <c r="K164" s="4"/>
      <c r="L164" s="4"/>
      <c r="M164" s="4"/>
    </row>
    <row r="165" spans="1:13" ht="19.899999999999999" customHeight="1" x14ac:dyDescent="0.25">
      <c r="A165" s="4">
        <v>22</v>
      </c>
      <c r="B165" s="11" t="s">
        <v>177</v>
      </c>
      <c r="C165" s="7"/>
      <c r="D165" s="23">
        <v>23.65</v>
      </c>
      <c r="E165" s="9"/>
      <c r="F165" s="10">
        <v>4955</v>
      </c>
      <c r="G165" s="10">
        <v>12</v>
      </c>
      <c r="H165" s="10">
        <f t="shared" si="2"/>
        <v>4967</v>
      </c>
      <c r="I165" s="9"/>
      <c r="J165" s="3" t="s">
        <v>205</v>
      </c>
      <c r="K165" s="4"/>
      <c r="L165" s="4"/>
      <c r="M165" s="4"/>
    </row>
    <row r="166" spans="1:13" ht="19.899999999999999" customHeight="1" x14ac:dyDescent="0.25">
      <c r="A166" s="4">
        <v>23</v>
      </c>
      <c r="B166" s="11" t="s">
        <v>178</v>
      </c>
      <c r="C166" s="7"/>
      <c r="D166" s="23">
        <v>23.01</v>
      </c>
      <c r="E166" s="9"/>
      <c r="F166" s="10">
        <v>6223</v>
      </c>
      <c r="G166" s="10">
        <v>7</v>
      </c>
      <c r="H166" s="10">
        <f t="shared" si="2"/>
        <v>6230</v>
      </c>
      <c r="I166" s="9"/>
      <c r="J166" s="3" t="s">
        <v>205</v>
      </c>
      <c r="K166" s="4"/>
      <c r="L166" s="4"/>
      <c r="M166" s="4"/>
    </row>
    <row r="167" spans="1:13" ht="19.899999999999999" customHeight="1" x14ac:dyDescent="0.25">
      <c r="A167" s="4">
        <v>24</v>
      </c>
      <c r="B167" s="11" t="s">
        <v>179</v>
      </c>
      <c r="C167" s="4"/>
      <c r="D167" s="23">
        <v>19.68</v>
      </c>
      <c r="E167" s="9"/>
      <c r="F167" s="10">
        <v>4368</v>
      </c>
      <c r="G167" s="10">
        <v>74</v>
      </c>
      <c r="H167" s="10">
        <f t="shared" si="2"/>
        <v>4442</v>
      </c>
      <c r="I167" s="9"/>
      <c r="J167" s="3" t="s">
        <v>205</v>
      </c>
      <c r="K167" s="4"/>
      <c r="L167" s="4"/>
      <c r="M167" s="4"/>
    </row>
    <row r="168" spans="1:13" ht="19.899999999999999" customHeight="1" x14ac:dyDescent="0.25">
      <c r="A168" s="4">
        <v>25</v>
      </c>
      <c r="B168" s="11" t="s">
        <v>180</v>
      </c>
      <c r="C168" s="4"/>
      <c r="D168" s="23">
        <v>10.94</v>
      </c>
      <c r="E168" s="9"/>
      <c r="F168" s="10">
        <v>7740</v>
      </c>
      <c r="G168" s="10">
        <v>45</v>
      </c>
      <c r="H168" s="10">
        <f t="shared" si="2"/>
        <v>7785</v>
      </c>
      <c r="I168" s="9"/>
      <c r="J168" s="3" t="s">
        <v>205</v>
      </c>
      <c r="K168" s="4"/>
      <c r="L168" s="4"/>
      <c r="M168" s="4"/>
    </row>
    <row r="169" spans="1:13" ht="19.899999999999999" customHeight="1" x14ac:dyDescent="0.25">
      <c r="A169" s="4">
        <v>26</v>
      </c>
      <c r="B169" s="11" t="s">
        <v>181</v>
      </c>
      <c r="C169" s="4"/>
      <c r="D169" s="23">
        <v>24.53</v>
      </c>
      <c r="E169" s="9"/>
      <c r="F169" s="10">
        <v>8808</v>
      </c>
      <c r="G169" s="10">
        <v>28</v>
      </c>
      <c r="H169" s="10">
        <f t="shared" si="2"/>
        <v>8836</v>
      </c>
      <c r="I169" s="9"/>
      <c r="J169" s="3" t="s">
        <v>205</v>
      </c>
      <c r="K169" s="4"/>
      <c r="L169" s="4"/>
      <c r="M169" s="4"/>
    </row>
    <row r="170" spans="1:13" ht="19.899999999999999" customHeight="1" x14ac:dyDescent="0.25">
      <c r="A170" s="4">
        <v>27</v>
      </c>
      <c r="B170" s="11" t="s">
        <v>182</v>
      </c>
      <c r="C170" s="7"/>
      <c r="D170" s="23">
        <v>38.67</v>
      </c>
      <c r="E170" s="9"/>
      <c r="F170" s="10">
        <v>13287</v>
      </c>
      <c r="G170" s="17">
        <v>93</v>
      </c>
      <c r="H170" s="10">
        <f t="shared" si="2"/>
        <v>13380</v>
      </c>
      <c r="I170" s="9"/>
      <c r="J170" s="3" t="s">
        <v>205</v>
      </c>
      <c r="K170" s="4"/>
      <c r="L170" s="4"/>
      <c r="M170" s="4"/>
    </row>
    <row r="171" spans="1:13" ht="19.899999999999999" customHeight="1" x14ac:dyDescent="0.25">
      <c r="A171" s="3" t="s">
        <v>183</v>
      </c>
      <c r="B171" s="16" t="s">
        <v>184</v>
      </c>
      <c r="C171" s="15"/>
      <c r="D171" s="22">
        <f>SUM(D172:D191)</f>
        <v>241.4</v>
      </c>
      <c r="E171" s="14"/>
      <c r="F171" s="13">
        <f>SUM(F172:F191)</f>
        <v>176516</v>
      </c>
      <c r="G171" s="13">
        <f>SUM(G172:G191)</f>
        <v>1877</v>
      </c>
      <c r="H171" s="13">
        <f t="shared" si="2"/>
        <v>178393</v>
      </c>
      <c r="I171" s="14"/>
      <c r="J171" s="3"/>
      <c r="K171" s="3"/>
      <c r="L171" s="3"/>
      <c r="M171" s="3"/>
    </row>
    <row r="172" spans="1:13" ht="19.899999999999999" customHeight="1" x14ac:dyDescent="0.25">
      <c r="A172" s="4">
        <v>1</v>
      </c>
      <c r="B172" s="11" t="s">
        <v>185</v>
      </c>
      <c r="C172" s="7"/>
      <c r="D172" s="23">
        <v>10.32</v>
      </c>
      <c r="E172" s="9"/>
      <c r="F172" s="10">
        <v>10859</v>
      </c>
      <c r="G172" s="10">
        <v>257</v>
      </c>
      <c r="H172" s="10">
        <f t="shared" si="2"/>
        <v>11116</v>
      </c>
      <c r="I172" s="9"/>
      <c r="J172" s="4"/>
      <c r="K172" s="4"/>
      <c r="L172" s="4"/>
      <c r="M172" s="4"/>
    </row>
    <row r="173" spans="1:13" ht="19.899999999999999" customHeight="1" x14ac:dyDescent="0.25">
      <c r="A173" s="4">
        <v>2</v>
      </c>
      <c r="B173" s="11" t="s">
        <v>186</v>
      </c>
      <c r="C173" s="7"/>
      <c r="D173" s="23">
        <v>17.440000000000001</v>
      </c>
      <c r="E173" s="9"/>
      <c r="F173" s="10">
        <v>7534</v>
      </c>
      <c r="G173" s="10">
        <v>15</v>
      </c>
      <c r="H173" s="10">
        <f t="shared" si="2"/>
        <v>7549</v>
      </c>
      <c r="I173" s="9"/>
      <c r="J173" s="4" t="s">
        <v>205</v>
      </c>
      <c r="K173" s="4"/>
      <c r="L173" s="4"/>
      <c r="M173" s="4"/>
    </row>
    <row r="174" spans="1:13" ht="19.899999999999999" customHeight="1" x14ac:dyDescent="0.25">
      <c r="A174" s="4">
        <v>3</v>
      </c>
      <c r="B174" s="11" t="s">
        <v>187</v>
      </c>
      <c r="C174" s="7"/>
      <c r="D174" s="23">
        <v>14.04</v>
      </c>
      <c r="E174" s="9"/>
      <c r="F174" s="10">
        <v>7969</v>
      </c>
      <c r="G174" s="10">
        <v>9</v>
      </c>
      <c r="H174" s="10">
        <f t="shared" si="2"/>
        <v>7978</v>
      </c>
      <c r="I174" s="9"/>
      <c r="J174" s="4"/>
      <c r="K174" s="4"/>
      <c r="L174" s="4"/>
      <c r="M174" s="4"/>
    </row>
    <row r="175" spans="1:13" ht="19.899999999999999" customHeight="1" x14ac:dyDescent="0.25">
      <c r="A175" s="4">
        <v>4</v>
      </c>
      <c r="B175" s="11" t="s">
        <v>188</v>
      </c>
      <c r="C175" s="7"/>
      <c r="D175" s="23">
        <v>9.6199999999999992</v>
      </c>
      <c r="E175" s="9"/>
      <c r="F175" s="10">
        <v>6641</v>
      </c>
      <c r="G175" s="10">
        <v>16</v>
      </c>
      <c r="H175" s="10">
        <f t="shared" si="2"/>
        <v>6657</v>
      </c>
      <c r="I175" s="9"/>
      <c r="J175" s="4"/>
      <c r="K175" s="4"/>
      <c r="L175" s="4"/>
      <c r="M175" s="4"/>
    </row>
    <row r="176" spans="1:13" ht="19.899999999999999" customHeight="1" x14ac:dyDescent="0.25">
      <c r="A176" s="4">
        <v>5</v>
      </c>
      <c r="B176" s="11" t="s">
        <v>189</v>
      </c>
      <c r="C176" s="7"/>
      <c r="D176" s="23">
        <v>12.72</v>
      </c>
      <c r="E176" s="9"/>
      <c r="F176" s="10">
        <v>9637</v>
      </c>
      <c r="G176" s="10">
        <v>967</v>
      </c>
      <c r="H176" s="10">
        <f t="shared" si="2"/>
        <v>10604</v>
      </c>
      <c r="I176" s="9"/>
      <c r="J176" s="4"/>
      <c r="K176" s="4"/>
      <c r="L176" s="4"/>
      <c r="M176" s="4"/>
    </row>
    <row r="177" spans="1:13" ht="19.899999999999999" customHeight="1" x14ac:dyDescent="0.25">
      <c r="A177" s="4">
        <v>6</v>
      </c>
      <c r="B177" s="11" t="s">
        <v>190</v>
      </c>
      <c r="C177" s="7"/>
      <c r="D177" s="23">
        <v>7.57</v>
      </c>
      <c r="E177" s="9"/>
      <c r="F177" s="10">
        <v>8666</v>
      </c>
      <c r="G177" s="10">
        <v>44</v>
      </c>
      <c r="H177" s="10">
        <f t="shared" si="2"/>
        <v>8710</v>
      </c>
      <c r="I177" s="9"/>
      <c r="J177" s="4"/>
      <c r="K177" s="4"/>
      <c r="L177" s="4"/>
      <c r="M177" s="4"/>
    </row>
    <row r="178" spans="1:13" ht="19.899999999999999" customHeight="1" x14ac:dyDescent="0.25">
      <c r="A178" s="4">
        <v>7</v>
      </c>
      <c r="B178" s="11" t="s">
        <v>191</v>
      </c>
      <c r="C178" s="7"/>
      <c r="D178" s="23">
        <v>5.32</v>
      </c>
      <c r="E178" s="9"/>
      <c r="F178" s="10">
        <v>7776</v>
      </c>
      <c r="G178" s="10">
        <v>17</v>
      </c>
      <c r="H178" s="10">
        <f t="shared" si="2"/>
        <v>7793</v>
      </c>
      <c r="I178" s="9"/>
      <c r="J178" s="4"/>
      <c r="K178" s="4"/>
      <c r="L178" s="4"/>
      <c r="M178" s="4"/>
    </row>
    <row r="179" spans="1:13" ht="19.899999999999999" customHeight="1" x14ac:dyDescent="0.25">
      <c r="A179" s="4">
        <v>8</v>
      </c>
      <c r="B179" s="11" t="s">
        <v>192</v>
      </c>
      <c r="C179" s="7"/>
      <c r="D179" s="23">
        <v>10.199999999999999</v>
      </c>
      <c r="E179" s="9"/>
      <c r="F179" s="10">
        <v>10558</v>
      </c>
      <c r="G179" s="10">
        <v>105</v>
      </c>
      <c r="H179" s="10">
        <f t="shared" si="2"/>
        <v>10663</v>
      </c>
      <c r="I179" s="9"/>
      <c r="J179" s="4"/>
      <c r="K179" s="4"/>
      <c r="L179" s="4"/>
      <c r="M179" s="4"/>
    </row>
    <row r="180" spans="1:13" ht="19.899999999999999" customHeight="1" x14ac:dyDescent="0.25">
      <c r="A180" s="4">
        <v>9</v>
      </c>
      <c r="B180" s="11" t="s">
        <v>193</v>
      </c>
      <c r="C180" s="7"/>
      <c r="D180" s="23">
        <v>4.6100000000000003</v>
      </c>
      <c r="E180" s="9"/>
      <c r="F180" s="10">
        <v>5654</v>
      </c>
      <c r="G180" s="10">
        <v>27</v>
      </c>
      <c r="H180" s="10">
        <f t="shared" si="2"/>
        <v>5681</v>
      </c>
      <c r="I180" s="9"/>
      <c r="J180" s="4"/>
      <c r="K180" s="4"/>
      <c r="L180" s="4"/>
      <c r="M180" s="4"/>
    </row>
    <row r="181" spans="1:13" ht="19.899999999999999" customHeight="1" x14ac:dyDescent="0.25">
      <c r="A181" s="4">
        <v>10</v>
      </c>
      <c r="B181" s="11" t="s">
        <v>194</v>
      </c>
      <c r="C181" s="7"/>
      <c r="D181" s="23">
        <v>12.63</v>
      </c>
      <c r="E181" s="9"/>
      <c r="F181" s="10">
        <v>12646</v>
      </c>
      <c r="G181" s="10">
        <v>80</v>
      </c>
      <c r="H181" s="10">
        <f t="shared" si="2"/>
        <v>12726</v>
      </c>
      <c r="I181" s="9"/>
      <c r="J181" s="4"/>
      <c r="K181" s="4"/>
      <c r="L181" s="4"/>
      <c r="M181" s="4"/>
    </row>
    <row r="182" spans="1:13" ht="19.899999999999999" customHeight="1" x14ac:dyDescent="0.25">
      <c r="A182" s="4">
        <v>11</v>
      </c>
      <c r="B182" s="11" t="s">
        <v>195</v>
      </c>
      <c r="C182" s="7"/>
      <c r="D182" s="23">
        <v>5.98</v>
      </c>
      <c r="E182" s="9"/>
      <c r="F182" s="10">
        <v>9252</v>
      </c>
      <c r="G182" s="10">
        <v>26</v>
      </c>
      <c r="H182" s="10">
        <f t="shared" si="2"/>
        <v>9278</v>
      </c>
      <c r="I182" s="9"/>
      <c r="J182" s="4"/>
      <c r="K182" s="4"/>
      <c r="L182" s="4"/>
      <c r="M182" s="4"/>
    </row>
    <row r="183" spans="1:13" ht="19.899999999999999" customHeight="1" x14ac:dyDescent="0.25">
      <c r="A183" s="4">
        <v>12</v>
      </c>
      <c r="B183" s="11" t="s">
        <v>196</v>
      </c>
      <c r="C183" s="7"/>
      <c r="D183" s="23">
        <v>10.49</v>
      </c>
      <c r="E183" s="9"/>
      <c r="F183" s="10">
        <v>10655</v>
      </c>
      <c r="G183" s="10">
        <v>30</v>
      </c>
      <c r="H183" s="10">
        <f t="shared" si="2"/>
        <v>10685</v>
      </c>
      <c r="I183" s="9"/>
      <c r="J183" s="4" t="s">
        <v>205</v>
      </c>
      <c r="K183" s="4"/>
      <c r="L183" s="4"/>
      <c r="M183" s="4"/>
    </row>
    <row r="184" spans="1:13" ht="19.899999999999999" customHeight="1" x14ac:dyDescent="0.25">
      <c r="A184" s="4">
        <v>13</v>
      </c>
      <c r="B184" s="11" t="s">
        <v>197</v>
      </c>
      <c r="C184" s="7"/>
      <c r="D184" s="23">
        <v>20.55</v>
      </c>
      <c r="E184" s="9"/>
      <c r="F184" s="10">
        <v>10070</v>
      </c>
      <c r="G184" s="10">
        <v>30</v>
      </c>
      <c r="H184" s="10">
        <f t="shared" si="2"/>
        <v>10100</v>
      </c>
      <c r="I184" s="9"/>
      <c r="J184" s="4" t="s">
        <v>205</v>
      </c>
      <c r="K184" s="4"/>
      <c r="L184" s="4"/>
      <c r="M184" s="4"/>
    </row>
    <row r="185" spans="1:13" ht="19.899999999999999" customHeight="1" x14ac:dyDescent="0.25">
      <c r="A185" s="4">
        <v>14</v>
      </c>
      <c r="B185" s="11" t="s">
        <v>198</v>
      </c>
      <c r="C185" s="7"/>
      <c r="D185" s="23">
        <v>21.25</v>
      </c>
      <c r="E185" s="9"/>
      <c r="F185" s="10">
        <v>9488</v>
      </c>
      <c r="G185" s="10">
        <v>30</v>
      </c>
      <c r="H185" s="10">
        <f t="shared" si="2"/>
        <v>9518</v>
      </c>
      <c r="I185" s="9"/>
      <c r="J185" s="4" t="s">
        <v>205</v>
      </c>
      <c r="K185" s="4"/>
      <c r="L185" s="4"/>
      <c r="M185" s="4"/>
    </row>
    <row r="186" spans="1:13" ht="19.899999999999999" customHeight="1" x14ac:dyDescent="0.25">
      <c r="A186" s="4">
        <v>15</v>
      </c>
      <c r="B186" s="11" t="s">
        <v>199</v>
      </c>
      <c r="C186" s="7"/>
      <c r="D186" s="23">
        <v>21.39</v>
      </c>
      <c r="E186" s="9"/>
      <c r="F186" s="10">
        <v>9006</v>
      </c>
      <c r="G186" s="10">
        <v>26</v>
      </c>
      <c r="H186" s="10">
        <f t="shared" si="2"/>
        <v>9032</v>
      </c>
      <c r="I186" s="9"/>
      <c r="J186" s="4" t="s">
        <v>205</v>
      </c>
      <c r="K186" s="4"/>
      <c r="L186" s="4"/>
      <c r="M186" s="4"/>
    </row>
    <row r="187" spans="1:13" ht="19.899999999999999" customHeight="1" x14ac:dyDescent="0.25">
      <c r="A187" s="4">
        <v>16</v>
      </c>
      <c r="B187" s="11" t="s">
        <v>200</v>
      </c>
      <c r="C187" s="7"/>
      <c r="D187" s="23">
        <v>27.09</v>
      </c>
      <c r="E187" s="9"/>
      <c r="F187" s="10">
        <v>6557</v>
      </c>
      <c r="G187" s="10">
        <v>35</v>
      </c>
      <c r="H187" s="10">
        <f t="shared" si="2"/>
        <v>6592</v>
      </c>
      <c r="I187" s="9"/>
      <c r="J187" s="4" t="s">
        <v>205</v>
      </c>
      <c r="K187" s="4"/>
      <c r="L187" s="4"/>
      <c r="M187" s="4"/>
    </row>
    <row r="188" spans="1:13" ht="19.899999999999999" customHeight="1" x14ac:dyDescent="0.25">
      <c r="A188" s="4">
        <v>17</v>
      </c>
      <c r="B188" s="11" t="s">
        <v>201</v>
      </c>
      <c r="C188" s="7"/>
      <c r="D188" s="23">
        <v>4.9800000000000004</v>
      </c>
      <c r="E188" s="9"/>
      <c r="F188" s="10">
        <v>6473</v>
      </c>
      <c r="G188" s="10">
        <v>28</v>
      </c>
      <c r="H188" s="10">
        <f t="shared" si="2"/>
        <v>6501</v>
      </c>
      <c r="I188" s="9"/>
      <c r="J188" s="4"/>
      <c r="K188" s="4"/>
      <c r="L188" s="4"/>
      <c r="M188" s="4"/>
    </row>
    <row r="189" spans="1:13" ht="19.899999999999999" customHeight="1" x14ac:dyDescent="0.25">
      <c r="A189" s="4">
        <v>18</v>
      </c>
      <c r="B189" s="11" t="s">
        <v>202</v>
      </c>
      <c r="C189" s="7"/>
      <c r="D189" s="23">
        <v>11.61</v>
      </c>
      <c r="E189" s="9"/>
      <c r="F189" s="10">
        <v>10783</v>
      </c>
      <c r="G189" s="10">
        <v>56</v>
      </c>
      <c r="H189" s="10">
        <f t="shared" si="2"/>
        <v>10839</v>
      </c>
      <c r="I189" s="9"/>
      <c r="J189" s="4"/>
      <c r="K189" s="4"/>
      <c r="L189" s="4"/>
      <c r="M189" s="4"/>
    </row>
    <row r="190" spans="1:13" ht="19.899999999999999" customHeight="1" x14ac:dyDescent="0.25">
      <c r="A190" s="4">
        <v>19</v>
      </c>
      <c r="B190" s="11" t="s">
        <v>203</v>
      </c>
      <c r="C190" s="7"/>
      <c r="D190" s="23">
        <v>5.86</v>
      </c>
      <c r="E190" s="9"/>
      <c r="F190" s="10">
        <v>6976</v>
      </c>
      <c r="G190" s="10">
        <v>20</v>
      </c>
      <c r="H190" s="10">
        <f t="shared" si="2"/>
        <v>6996</v>
      </c>
      <c r="I190" s="9"/>
      <c r="J190" s="4"/>
      <c r="K190" s="4"/>
      <c r="L190" s="4"/>
      <c r="M190" s="4"/>
    </row>
    <row r="191" spans="1:13" ht="19.899999999999999" customHeight="1" x14ac:dyDescent="0.25">
      <c r="A191" s="4">
        <v>20</v>
      </c>
      <c r="B191" s="11" t="s">
        <v>204</v>
      </c>
      <c r="C191" s="7"/>
      <c r="D191" s="23">
        <v>7.73</v>
      </c>
      <c r="E191" s="9"/>
      <c r="F191" s="10">
        <v>9316</v>
      </c>
      <c r="G191" s="10">
        <v>59</v>
      </c>
      <c r="H191" s="10">
        <f t="shared" si="2"/>
        <v>9375</v>
      </c>
      <c r="I191" s="9"/>
      <c r="J191" s="4"/>
      <c r="K191" s="4"/>
      <c r="L191" s="4"/>
      <c r="M191" s="4"/>
    </row>
    <row r="192" spans="1:13" ht="13.5" customHeight="1" x14ac:dyDescent="0.25"/>
    <row r="193" spans="1:14" ht="72" customHeight="1" x14ac:dyDescent="0.25">
      <c r="A193" s="283" t="s">
        <v>15</v>
      </c>
      <c r="B193" s="283"/>
      <c r="C193" s="283"/>
      <c r="D193" s="283"/>
      <c r="E193" s="283"/>
      <c r="F193" s="283"/>
      <c r="G193" s="283"/>
      <c r="H193" s="283"/>
      <c r="I193" s="283"/>
      <c r="J193" s="283"/>
      <c r="K193" s="283"/>
      <c r="L193" s="283"/>
      <c r="M193" s="283"/>
    </row>
    <row r="194" spans="1:14" ht="13.5" customHeight="1" x14ac:dyDescent="0.25">
      <c r="A194" s="1"/>
      <c r="B194" s="1"/>
      <c r="C194" s="1"/>
      <c r="D194" s="1"/>
      <c r="E194" s="1"/>
      <c r="F194" s="1"/>
      <c r="G194" s="1"/>
      <c r="H194" s="1"/>
      <c r="I194" s="1"/>
      <c r="J194" s="1"/>
      <c r="K194" s="1"/>
      <c r="L194" s="1"/>
      <c r="M194" s="1"/>
      <c r="N194" s="1"/>
    </row>
    <row r="195" spans="1:14" ht="23.1" customHeight="1" x14ac:dyDescent="0.25">
      <c r="A195" s="1"/>
      <c r="B195" s="1"/>
      <c r="C195" s="1"/>
      <c r="D195" s="1"/>
      <c r="E195" s="1"/>
      <c r="F195" s="1"/>
      <c r="G195" s="1"/>
      <c r="H195" s="1"/>
      <c r="I195" s="1"/>
      <c r="J195" s="1"/>
      <c r="K195" s="1"/>
      <c r="L195" s="1"/>
      <c r="M195" s="1"/>
      <c r="N195" s="1"/>
    </row>
    <row r="196" spans="1:14" ht="23.1" customHeight="1" x14ac:dyDescent="0.25">
      <c r="A196" s="1"/>
      <c r="B196" s="1"/>
      <c r="C196" s="1"/>
      <c r="D196" s="1"/>
      <c r="E196" s="1"/>
      <c r="F196" s="1"/>
      <c r="G196" s="1"/>
      <c r="H196" s="1"/>
      <c r="I196" s="1"/>
      <c r="J196" s="1"/>
      <c r="K196" s="1"/>
      <c r="L196" s="1"/>
      <c r="M196" s="1"/>
      <c r="N196" s="1"/>
    </row>
    <row r="197" spans="1:14" ht="23.1" customHeight="1" x14ac:dyDescent="0.25">
      <c r="A197" s="1"/>
      <c r="B197" s="1"/>
      <c r="C197" s="1"/>
      <c r="D197" s="1"/>
      <c r="E197" s="1"/>
      <c r="F197" s="1"/>
      <c r="G197" s="1"/>
      <c r="H197" s="1"/>
      <c r="I197" s="1"/>
      <c r="J197" s="1"/>
      <c r="K197" s="1"/>
      <c r="L197" s="1"/>
      <c r="M197" s="1"/>
      <c r="N197" s="1"/>
    </row>
  </sheetData>
  <mergeCells count="21">
    <mergeCell ref="A6:A9"/>
    <mergeCell ref="A193:M193"/>
    <mergeCell ref="H1:M1"/>
    <mergeCell ref="A2:B2"/>
    <mergeCell ref="F8:F9"/>
    <mergeCell ref="G8:G9"/>
    <mergeCell ref="A3:M3"/>
    <mergeCell ref="A4:M4"/>
    <mergeCell ref="I8:I9"/>
    <mergeCell ref="E8:E9"/>
    <mergeCell ref="H8:H9"/>
    <mergeCell ref="D8:D9"/>
    <mergeCell ref="D6:E7"/>
    <mergeCell ref="C6:C9"/>
    <mergeCell ref="B5:M5"/>
    <mergeCell ref="M6:M9"/>
    <mergeCell ref="F6:I7"/>
    <mergeCell ref="J6:J9"/>
    <mergeCell ref="K6:K9"/>
    <mergeCell ref="L6:L9"/>
    <mergeCell ref="B6:B9"/>
  </mergeCells>
  <pageMargins left="0.31496062992125984" right="0.31496062992125984" top="0.82677165354330717" bottom="0.31496062992125984" header="0.31496062992125984" footer="0.31496062992125984"/>
  <pageSetup paperSize="9"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0"/>
  <sheetViews>
    <sheetView topLeftCell="A7" workbookViewId="0">
      <selection activeCell="P31" sqref="P31"/>
    </sheetView>
  </sheetViews>
  <sheetFormatPr defaultRowHeight="15" x14ac:dyDescent="0.25"/>
  <cols>
    <col min="2" max="2" width="26.7109375" bestFit="1" customWidth="1"/>
    <col min="3" max="3" width="8.42578125" bestFit="1" customWidth="1"/>
    <col min="4" max="4" width="11.42578125" customWidth="1"/>
    <col min="5" max="5" width="11.7109375" customWidth="1"/>
    <col min="6" max="6" width="11" hidden="1" customWidth="1"/>
    <col min="7" max="7" width="11.28515625" hidden="1" customWidth="1"/>
    <col min="8" max="8" width="11.5703125" customWidth="1"/>
    <col min="13" max="13" width="20.28515625" bestFit="1" customWidth="1"/>
  </cols>
  <sheetData>
    <row r="1" spans="1:13" ht="17.649999999999999" customHeight="1" x14ac:dyDescent="0.25">
      <c r="H1" s="279"/>
      <c r="I1" s="279"/>
      <c r="J1" s="279"/>
      <c r="K1" s="279"/>
      <c r="L1" s="279"/>
      <c r="M1" s="279"/>
    </row>
    <row r="2" spans="1:13" ht="16.5" x14ac:dyDescent="0.25">
      <c r="A2" s="284" t="s">
        <v>17</v>
      </c>
      <c r="B2" s="284"/>
      <c r="C2" s="8"/>
      <c r="D2" s="8"/>
      <c r="E2" s="8"/>
      <c r="F2" s="8"/>
      <c r="G2" s="8"/>
      <c r="H2" s="8"/>
      <c r="I2" s="8"/>
      <c r="J2" s="8"/>
      <c r="K2" s="8"/>
      <c r="L2" s="8"/>
      <c r="M2" s="8"/>
    </row>
    <row r="3" spans="1:13" ht="23.25" customHeight="1" x14ac:dyDescent="0.25">
      <c r="A3" s="253" t="s">
        <v>12</v>
      </c>
      <c r="B3" s="253"/>
      <c r="C3" s="253"/>
      <c r="D3" s="253"/>
      <c r="E3" s="253"/>
      <c r="F3" s="253"/>
      <c r="G3" s="253"/>
      <c r="H3" s="253"/>
      <c r="I3" s="253"/>
      <c r="J3" s="253"/>
      <c r="K3" s="253"/>
      <c r="L3" s="253"/>
      <c r="M3" s="253"/>
    </row>
    <row r="4" spans="1:13" ht="19.5" customHeight="1" x14ac:dyDescent="0.25">
      <c r="A4" s="256" t="s">
        <v>16</v>
      </c>
      <c r="B4" s="256"/>
      <c r="C4" s="256"/>
      <c r="D4" s="256"/>
      <c r="E4" s="256"/>
      <c r="F4" s="256"/>
      <c r="G4" s="256"/>
      <c r="H4" s="256"/>
      <c r="I4" s="256"/>
      <c r="J4" s="256"/>
      <c r="K4" s="256"/>
      <c r="L4" s="256"/>
      <c r="M4" s="256"/>
    </row>
    <row r="5" spans="1:13" ht="9" customHeight="1" x14ac:dyDescent="0.25">
      <c r="A5" s="2"/>
      <c r="B5" s="285"/>
      <c r="C5" s="285"/>
      <c r="D5" s="285"/>
      <c r="E5" s="285"/>
      <c r="F5" s="285"/>
      <c r="G5" s="285"/>
      <c r="H5" s="285"/>
      <c r="I5" s="285"/>
      <c r="J5" s="285"/>
      <c r="K5" s="285"/>
      <c r="L5" s="285"/>
      <c r="M5" s="285"/>
    </row>
    <row r="6" spans="1:13" ht="14.45" customHeight="1" x14ac:dyDescent="0.25">
      <c r="A6" s="250" t="s">
        <v>10</v>
      </c>
      <c r="B6" s="250" t="s">
        <v>9</v>
      </c>
      <c r="C6" s="250" t="s">
        <v>2</v>
      </c>
      <c r="D6" s="258" t="s">
        <v>11</v>
      </c>
      <c r="E6" s="259"/>
      <c r="F6" s="258" t="s">
        <v>3</v>
      </c>
      <c r="G6" s="262"/>
      <c r="H6" s="262"/>
      <c r="I6" s="259"/>
      <c r="J6" s="250" t="s">
        <v>0</v>
      </c>
      <c r="K6" s="250" t="s">
        <v>1</v>
      </c>
      <c r="L6" s="250" t="s">
        <v>208</v>
      </c>
      <c r="M6" s="250" t="s">
        <v>209</v>
      </c>
    </row>
    <row r="7" spans="1:13" ht="20.45" customHeight="1" x14ac:dyDescent="0.25">
      <c r="A7" s="251"/>
      <c r="B7" s="251"/>
      <c r="C7" s="251"/>
      <c r="D7" s="260"/>
      <c r="E7" s="261"/>
      <c r="F7" s="260"/>
      <c r="G7" s="263"/>
      <c r="H7" s="263"/>
      <c r="I7" s="261"/>
      <c r="J7" s="251"/>
      <c r="K7" s="251"/>
      <c r="L7" s="251"/>
      <c r="M7" s="251"/>
    </row>
    <row r="8" spans="1:13" x14ac:dyDescent="0.25">
      <c r="A8" s="251"/>
      <c r="B8" s="251"/>
      <c r="C8" s="251"/>
      <c r="D8" s="250" t="s">
        <v>14</v>
      </c>
      <c r="E8" s="250" t="s">
        <v>5</v>
      </c>
      <c r="F8" s="250" t="s">
        <v>206</v>
      </c>
      <c r="G8" s="250" t="s">
        <v>207</v>
      </c>
      <c r="H8" s="250" t="s">
        <v>13</v>
      </c>
      <c r="I8" s="250" t="s">
        <v>5</v>
      </c>
      <c r="J8" s="251"/>
      <c r="K8" s="251"/>
      <c r="L8" s="251"/>
      <c r="M8" s="251"/>
    </row>
    <row r="9" spans="1:13" ht="57" customHeight="1" x14ac:dyDescent="0.25">
      <c r="A9" s="252"/>
      <c r="B9" s="252"/>
      <c r="C9" s="252"/>
      <c r="D9" s="252"/>
      <c r="E9" s="252"/>
      <c r="F9" s="252"/>
      <c r="G9" s="252"/>
      <c r="H9" s="252"/>
      <c r="I9" s="252"/>
      <c r="J9" s="252"/>
      <c r="K9" s="252"/>
      <c r="L9" s="252"/>
      <c r="M9" s="252"/>
    </row>
    <row r="10" spans="1:13" ht="16.5" x14ac:dyDescent="0.25">
      <c r="A10" s="4"/>
      <c r="B10" s="4">
        <v>1</v>
      </c>
      <c r="C10" s="4">
        <v>2</v>
      </c>
      <c r="D10" s="4">
        <v>3</v>
      </c>
      <c r="E10" s="4">
        <v>4</v>
      </c>
      <c r="F10" s="4">
        <v>5</v>
      </c>
      <c r="G10" s="4">
        <v>6</v>
      </c>
      <c r="H10" s="4">
        <v>7</v>
      </c>
      <c r="I10" s="4">
        <v>8</v>
      </c>
      <c r="J10" s="4">
        <v>9</v>
      </c>
      <c r="K10" s="4">
        <v>10</v>
      </c>
      <c r="L10" s="4">
        <v>11</v>
      </c>
      <c r="M10" s="4">
        <v>12</v>
      </c>
    </row>
    <row r="11" spans="1:13" ht="17.25" x14ac:dyDescent="0.25">
      <c r="A11" s="3" t="s">
        <v>6</v>
      </c>
      <c r="B11" s="5" t="s">
        <v>19</v>
      </c>
      <c r="C11" s="20"/>
      <c r="D11" s="22">
        <f>SUM(D12:D43)</f>
        <v>222.11</v>
      </c>
      <c r="E11" s="20"/>
      <c r="F11" s="13">
        <f>SUM(F12:F43)</f>
        <v>338660</v>
      </c>
      <c r="G11" s="13">
        <f>SUM(G12:G43)</f>
        <v>19818</v>
      </c>
      <c r="H11" s="13">
        <f>F11+G11</f>
        <v>358478</v>
      </c>
      <c r="I11" s="21"/>
      <c r="J11" s="20"/>
      <c r="K11" s="20"/>
      <c r="L11" s="20"/>
      <c r="M11" s="20"/>
    </row>
    <row r="12" spans="1:13" ht="16.5" x14ac:dyDescent="0.25">
      <c r="A12" s="4">
        <v>1</v>
      </c>
      <c r="B12" s="6" t="s">
        <v>20</v>
      </c>
      <c r="C12" s="7"/>
      <c r="D12" s="23">
        <v>8.98</v>
      </c>
      <c r="E12" s="9">
        <f>D12/15*100</f>
        <v>59.866666666666667</v>
      </c>
      <c r="F12" s="10">
        <v>11116</v>
      </c>
      <c r="G12" s="10">
        <v>152</v>
      </c>
      <c r="H12" s="10">
        <f t="shared" ref="H12:H74" si="0">F12+G12</f>
        <v>11268</v>
      </c>
      <c r="I12" s="9">
        <f>H12/30000*100</f>
        <v>37.56</v>
      </c>
      <c r="J12" s="4"/>
      <c r="K12" s="4"/>
      <c r="L12" s="4"/>
      <c r="M12" s="4" t="str">
        <f>IF(AND(E12&lt;200,I12&lt;300),"Thuộc diện sắp xếp","Không thuộc diện sắp xếp")</f>
        <v>Thuộc diện sắp xếp</v>
      </c>
    </row>
    <row r="13" spans="1:13" ht="16.5" x14ac:dyDescent="0.25">
      <c r="A13" s="4">
        <v>2</v>
      </c>
      <c r="B13" s="6" t="s">
        <v>21</v>
      </c>
      <c r="C13" s="7"/>
      <c r="D13" s="23">
        <v>3.03</v>
      </c>
      <c r="E13" s="9">
        <f t="shared" ref="E13:E31" si="1">D13/15*100</f>
        <v>20.2</v>
      </c>
      <c r="F13" s="10">
        <v>12842</v>
      </c>
      <c r="G13" s="10">
        <v>158</v>
      </c>
      <c r="H13" s="10">
        <f t="shared" si="0"/>
        <v>13000</v>
      </c>
      <c r="I13" s="9">
        <f t="shared" ref="I13:I32" si="2">H13/30000*100</f>
        <v>43.333333333333336</v>
      </c>
      <c r="J13" s="4" t="s">
        <v>205</v>
      </c>
      <c r="K13" s="4"/>
      <c r="L13" s="4"/>
      <c r="M13" s="4" t="str">
        <f t="shared" ref="M13:M75" si="3">IF(AND(E13&lt;200,I13&lt;300),"Thuộc diện sắp xếp","Không thuộc diện sắp xếp")</f>
        <v>Thuộc diện sắp xếp</v>
      </c>
    </row>
    <row r="14" spans="1:13" ht="16.5" x14ac:dyDescent="0.25">
      <c r="A14" s="4">
        <v>3</v>
      </c>
      <c r="B14" s="6" t="s">
        <v>22</v>
      </c>
      <c r="C14" s="7"/>
      <c r="D14" s="23">
        <v>4.01</v>
      </c>
      <c r="E14" s="9">
        <f t="shared" si="1"/>
        <v>26.733333333333331</v>
      </c>
      <c r="F14" s="10">
        <v>7631</v>
      </c>
      <c r="G14" s="10">
        <v>101</v>
      </c>
      <c r="H14" s="10">
        <f t="shared" si="0"/>
        <v>7732</v>
      </c>
      <c r="I14" s="9">
        <f t="shared" si="2"/>
        <v>25.77333333333333</v>
      </c>
      <c r="J14" s="4" t="s">
        <v>205</v>
      </c>
      <c r="K14" s="4"/>
      <c r="L14" s="4"/>
      <c r="M14" s="4" t="str">
        <f t="shared" si="3"/>
        <v>Thuộc diện sắp xếp</v>
      </c>
    </row>
    <row r="15" spans="1:13" ht="16.5" x14ac:dyDescent="0.25">
      <c r="A15" s="4">
        <v>4</v>
      </c>
      <c r="B15" s="6" t="s">
        <v>23</v>
      </c>
      <c r="C15" s="7"/>
      <c r="D15" s="23">
        <v>1.49</v>
      </c>
      <c r="E15" s="9">
        <f t="shared" si="1"/>
        <v>9.9333333333333336</v>
      </c>
      <c r="F15" s="10">
        <v>9735</v>
      </c>
      <c r="G15" s="10">
        <v>2251</v>
      </c>
      <c r="H15" s="10">
        <f t="shared" si="0"/>
        <v>11986</v>
      </c>
      <c r="I15" s="9">
        <f t="shared" si="2"/>
        <v>39.953333333333333</v>
      </c>
      <c r="J15" s="4"/>
      <c r="K15" s="4"/>
      <c r="L15" s="4"/>
      <c r="M15" s="4" t="str">
        <f t="shared" si="3"/>
        <v>Thuộc diện sắp xếp</v>
      </c>
    </row>
    <row r="16" spans="1:13" ht="16.5" x14ac:dyDescent="0.25">
      <c r="A16" s="4">
        <v>5</v>
      </c>
      <c r="B16" s="6" t="s">
        <v>24</v>
      </c>
      <c r="C16" s="7"/>
      <c r="D16" s="23">
        <v>4.18</v>
      </c>
      <c r="E16" s="9">
        <f t="shared" si="1"/>
        <v>27.866666666666667</v>
      </c>
      <c r="F16" s="10">
        <v>14694</v>
      </c>
      <c r="G16" s="10">
        <v>412</v>
      </c>
      <c r="H16" s="10">
        <f t="shared" si="0"/>
        <v>15106</v>
      </c>
      <c r="I16" s="9">
        <f t="shared" si="2"/>
        <v>50.353333333333339</v>
      </c>
      <c r="J16" s="4"/>
      <c r="K16" s="4"/>
      <c r="L16" s="4"/>
      <c r="M16" s="4" t="str">
        <f t="shared" si="3"/>
        <v>Thuộc diện sắp xếp</v>
      </c>
    </row>
    <row r="17" spans="1:13" ht="16.5" x14ac:dyDescent="0.25">
      <c r="A17" s="4">
        <v>6</v>
      </c>
      <c r="B17" s="6" t="s">
        <v>25</v>
      </c>
      <c r="C17" s="7"/>
      <c r="D17" s="23">
        <v>1.58</v>
      </c>
      <c r="E17" s="9">
        <f t="shared" si="1"/>
        <v>10.533333333333333</v>
      </c>
      <c r="F17" s="10">
        <v>17503</v>
      </c>
      <c r="G17" s="10">
        <v>1331</v>
      </c>
      <c r="H17" s="10">
        <f t="shared" si="0"/>
        <v>18834</v>
      </c>
      <c r="I17" s="9">
        <f t="shared" si="2"/>
        <v>62.78</v>
      </c>
      <c r="J17" s="4"/>
      <c r="K17" s="4"/>
      <c r="L17" s="4"/>
      <c r="M17" s="4" t="str">
        <f t="shared" si="3"/>
        <v>Thuộc diện sắp xếp</v>
      </c>
    </row>
    <row r="18" spans="1:13" ht="16.5" x14ac:dyDescent="0.25">
      <c r="A18" s="4">
        <v>7</v>
      </c>
      <c r="B18" s="6" t="s">
        <v>26</v>
      </c>
      <c r="C18" s="7"/>
      <c r="D18" s="23">
        <v>3.97</v>
      </c>
      <c r="E18" s="9">
        <f t="shared" si="1"/>
        <v>26.466666666666665</v>
      </c>
      <c r="F18" s="10">
        <v>12796</v>
      </c>
      <c r="G18" s="10">
        <v>92</v>
      </c>
      <c r="H18" s="10">
        <f t="shared" si="0"/>
        <v>12888</v>
      </c>
      <c r="I18" s="9">
        <f t="shared" si="2"/>
        <v>42.96</v>
      </c>
      <c r="J18" s="4"/>
      <c r="K18" s="4"/>
      <c r="L18" s="4"/>
      <c r="M18" s="4" t="str">
        <f t="shared" si="3"/>
        <v>Thuộc diện sắp xếp</v>
      </c>
    </row>
    <row r="19" spans="1:13" ht="16.5" x14ac:dyDescent="0.25">
      <c r="A19" s="4">
        <v>8</v>
      </c>
      <c r="B19" s="6" t="s">
        <v>27</v>
      </c>
      <c r="C19" s="7"/>
      <c r="D19" s="23">
        <v>2.66</v>
      </c>
      <c r="E19" s="9">
        <f t="shared" si="1"/>
        <v>17.733333333333334</v>
      </c>
      <c r="F19" s="10">
        <v>24520</v>
      </c>
      <c r="G19" s="10">
        <v>1169</v>
      </c>
      <c r="H19" s="10">
        <f t="shared" si="0"/>
        <v>25689</v>
      </c>
      <c r="I19" s="9">
        <f t="shared" si="2"/>
        <v>85.63</v>
      </c>
      <c r="J19" s="4"/>
      <c r="K19" s="4"/>
      <c r="L19" s="4"/>
      <c r="M19" s="4" t="str">
        <f t="shared" si="3"/>
        <v>Thuộc diện sắp xếp</v>
      </c>
    </row>
    <row r="20" spans="1:13" ht="16.5" x14ac:dyDescent="0.25">
      <c r="A20" s="4">
        <v>9</v>
      </c>
      <c r="B20" s="6" t="s">
        <v>28</v>
      </c>
      <c r="C20" s="7"/>
      <c r="D20" s="23">
        <v>4.2699999999999996</v>
      </c>
      <c r="E20" s="9">
        <f t="shared" si="1"/>
        <v>28.466666666666661</v>
      </c>
      <c r="F20" s="10">
        <v>11636</v>
      </c>
      <c r="G20" s="10">
        <v>564</v>
      </c>
      <c r="H20" s="10">
        <f t="shared" si="0"/>
        <v>12200</v>
      </c>
      <c r="I20" s="9">
        <f t="shared" si="2"/>
        <v>40.666666666666664</v>
      </c>
      <c r="J20" s="4"/>
      <c r="K20" s="4"/>
      <c r="L20" s="4"/>
      <c r="M20" s="4" t="str">
        <f t="shared" si="3"/>
        <v>Thuộc diện sắp xếp</v>
      </c>
    </row>
    <row r="21" spans="1:13" ht="16.5" x14ac:dyDescent="0.25">
      <c r="A21" s="4">
        <v>10</v>
      </c>
      <c r="B21" s="6" t="s">
        <v>29</v>
      </c>
      <c r="C21" s="7"/>
      <c r="D21" s="23">
        <v>2.78</v>
      </c>
      <c r="E21" s="9">
        <f t="shared" si="1"/>
        <v>18.533333333333331</v>
      </c>
      <c r="F21" s="10">
        <v>10097</v>
      </c>
      <c r="G21" s="10">
        <v>256</v>
      </c>
      <c r="H21" s="10">
        <f t="shared" si="0"/>
        <v>10353</v>
      </c>
      <c r="I21" s="9">
        <f t="shared" si="2"/>
        <v>34.510000000000005</v>
      </c>
      <c r="J21" s="4"/>
      <c r="K21" s="4"/>
      <c r="L21" s="4"/>
      <c r="M21" s="4" t="str">
        <f t="shared" si="3"/>
        <v>Thuộc diện sắp xếp</v>
      </c>
    </row>
    <row r="22" spans="1:13" ht="16.5" x14ac:dyDescent="0.25">
      <c r="A22" s="4">
        <v>11</v>
      </c>
      <c r="B22" s="6" t="s">
        <v>30</v>
      </c>
      <c r="C22" s="7"/>
      <c r="D22" s="23">
        <v>1.98</v>
      </c>
      <c r="E22" s="9">
        <f t="shared" si="1"/>
        <v>13.200000000000001</v>
      </c>
      <c r="F22" s="10">
        <v>15808</v>
      </c>
      <c r="G22" s="10">
        <v>3324</v>
      </c>
      <c r="H22" s="10">
        <f t="shared" si="0"/>
        <v>19132</v>
      </c>
      <c r="I22" s="9">
        <f t="shared" si="2"/>
        <v>63.773333333333341</v>
      </c>
      <c r="J22" s="4"/>
      <c r="K22" s="4"/>
      <c r="L22" s="4"/>
      <c r="M22" s="4" t="str">
        <f t="shared" si="3"/>
        <v>Thuộc diện sắp xếp</v>
      </c>
    </row>
    <row r="23" spans="1:13" ht="16.5" x14ac:dyDescent="0.25">
      <c r="A23" s="4">
        <v>12</v>
      </c>
      <c r="B23" s="6" t="s">
        <v>31</v>
      </c>
      <c r="C23" s="7"/>
      <c r="D23" s="23">
        <v>3.12</v>
      </c>
      <c r="E23" s="9">
        <f t="shared" si="1"/>
        <v>20.8</v>
      </c>
      <c r="F23" s="10">
        <v>8161</v>
      </c>
      <c r="G23" s="10">
        <v>481</v>
      </c>
      <c r="H23" s="10">
        <f t="shared" si="0"/>
        <v>8642</v>
      </c>
      <c r="I23" s="9">
        <f t="shared" si="2"/>
        <v>28.806666666666668</v>
      </c>
      <c r="J23" s="4"/>
      <c r="K23" s="4"/>
      <c r="L23" s="4"/>
      <c r="M23" s="4" t="str">
        <f t="shared" si="3"/>
        <v>Thuộc diện sắp xếp</v>
      </c>
    </row>
    <row r="24" spans="1:13" ht="16.5" x14ac:dyDescent="0.25">
      <c r="A24" s="4">
        <v>13</v>
      </c>
      <c r="B24" s="6" t="s">
        <v>32</v>
      </c>
      <c r="C24" s="7"/>
      <c r="D24" s="23">
        <v>4.4000000000000004</v>
      </c>
      <c r="E24" s="9">
        <f t="shared" si="1"/>
        <v>29.333333333333332</v>
      </c>
      <c r="F24" s="10">
        <v>10485</v>
      </c>
      <c r="G24" s="10">
        <v>374</v>
      </c>
      <c r="H24" s="10">
        <f t="shared" si="0"/>
        <v>10859</v>
      </c>
      <c r="I24" s="9">
        <f t="shared" si="2"/>
        <v>36.196666666666665</v>
      </c>
      <c r="J24" s="4"/>
      <c r="K24" s="4"/>
      <c r="L24" s="4"/>
      <c r="M24" s="4" t="str">
        <f t="shared" si="3"/>
        <v>Thuộc diện sắp xếp</v>
      </c>
    </row>
    <row r="25" spans="1:13" ht="16.5" x14ac:dyDescent="0.25">
      <c r="A25" s="4">
        <v>14</v>
      </c>
      <c r="B25" s="6" t="s">
        <v>33</v>
      </c>
      <c r="C25" s="7"/>
      <c r="D25" s="23">
        <v>2.2000000000000002</v>
      </c>
      <c r="E25" s="9">
        <f t="shared" si="1"/>
        <v>14.666666666666666</v>
      </c>
      <c r="F25" s="10">
        <v>7433</v>
      </c>
      <c r="G25" s="10">
        <v>103</v>
      </c>
      <c r="H25" s="10">
        <f t="shared" si="0"/>
        <v>7536</v>
      </c>
      <c r="I25" s="9">
        <f t="shared" si="2"/>
        <v>25.119999999999997</v>
      </c>
      <c r="J25" s="4"/>
      <c r="K25" s="4"/>
      <c r="L25" s="4"/>
      <c r="M25" s="4" t="str">
        <f t="shared" si="3"/>
        <v>Thuộc diện sắp xếp</v>
      </c>
    </row>
    <row r="26" spans="1:13" ht="16.5" x14ac:dyDescent="0.25">
      <c r="A26" s="4">
        <v>15</v>
      </c>
      <c r="B26" s="6" t="s">
        <v>34</v>
      </c>
      <c r="C26" s="7"/>
      <c r="D26" s="23">
        <v>2.35</v>
      </c>
      <c r="E26" s="9">
        <f t="shared" si="1"/>
        <v>15.666666666666668</v>
      </c>
      <c r="F26" s="10">
        <v>5399</v>
      </c>
      <c r="G26" s="10">
        <v>118</v>
      </c>
      <c r="H26" s="10">
        <f t="shared" si="0"/>
        <v>5517</v>
      </c>
      <c r="I26" s="9">
        <f t="shared" si="2"/>
        <v>18.39</v>
      </c>
      <c r="J26" s="4"/>
      <c r="K26" s="4"/>
      <c r="L26" s="4"/>
      <c r="M26" s="4" t="str">
        <f t="shared" si="3"/>
        <v>Thuộc diện sắp xếp</v>
      </c>
    </row>
    <row r="27" spans="1:13" ht="16.5" x14ac:dyDescent="0.25">
      <c r="A27" s="4">
        <v>16</v>
      </c>
      <c r="B27" s="6" t="s">
        <v>35</v>
      </c>
      <c r="C27" s="7"/>
      <c r="D27" s="23">
        <v>3.06</v>
      </c>
      <c r="E27" s="9">
        <f t="shared" si="1"/>
        <v>20.400000000000002</v>
      </c>
      <c r="F27" s="10">
        <v>11016</v>
      </c>
      <c r="G27" s="10">
        <v>3823</v>
      </c>
      <c r="H27" s="10">
        <f t="shared" si="0"/>
        <v>14839</v>
      </c>
      <c r="I27" s="9">
        <f t="shared" si="2"/>
        <v>49.463333333333331</v>
      </c>
      <c r="J27" s="4"/>
      <c r="K27" s="4"/>
      <c r="L27" s="4"/>
      <c r="M27" s="4" t="str">
        <f t="shared" si="3"/>
        <v>Thuộc diện sắp xếp</v>
      </c>
    </row>
    <row r="28" spans="1:13" ht="16.5" x14ac:dyDescent="0.25">
      <c r="A28" s="4">
        <v>17</v>
      </c>
      <c r="B28" s="6" t="s">
        <v>36</v>
      </c>
      <c r="C28" s="7"/>
      <c r="D28" s="23">
        <v>6.52</v>
      </c>
      <c r="E28" s="9">
        <f t="shared" si="1"/>
        <v>43.466666666666661</v>
      </c>
      <c r="F28" s="10">
        <v>11779</v>
      </c>
      <c r="G28" s="10">
        <v>1276</v>
      </c>
      <c r="H28" s="10">
        <f t="shared" si="0"/>
        <v>13055</v>
      </c>
      <c r="I28" s="9">
        <f t="shared" si="2"/>
        <v>43.516666666666666</v>
      </c>
      <c r="J28" s="4"/>
      <c r="K28" s="4"/>
      <c r="L28" s="4"/>
      <c r="M28" s="4" t="str">
        <f t="shared" si="3"/>
        <v>Thuộc diện sắp xếp</v>
      </c>
    </row>
    <row r="29" spans="1:13" ht="16.5" x14ac:dyDescent="0.25">
      <c r="A29" s="4">
        <v>18</v>
      </c>
      <c r="B29" s="6" t="s">
        <v>37</v>
      </c>
      <c r="C29" s="7"/>
      <c r="D29" s="23">
        <v>9.25</v>
      </c>
      <c r="E29" s="9">
        <f t="shared" si="1"/>
        <v>61.666666666666671</v>
      </c>
      <c r="F29" s="10">
        <v>9694</v>
      </c>
      <c r="G29" s="10">
        <v>705</v>
      </c>
      <c r="H29" s="10">
        <f t="shared" si="0"/>
        <v>10399</v>
      </c>
      <c r="I29" s="9">
        <f t="shared" si="2"/>
        <v>34.663333333333334</v>
      </c>
      <c r="J29" s="4"/>
      <c r="K29" s="4"/>
      <c r="L29" s="4"/>
      <c r="M29" s="4" t="str">
        <f t="shared" si="3"/>
        <v>Thuộc diện sắp xếp</v>
      </c>
    </row>
    <row r="30" spans="1:13" ht="16.5" x14ac:dyDescent="0.25">
      <c r="A30" s="4">
        <v>19</v>
      </c>
      <c r="B30" s="6" t="s">
        <v>38</v>
      </c>
      <c r="C30" s="7"/>
      <c r="D30" s="23">
        <v>3.2</v>
      </c>
      <c r="E30" s="9">
        <f t="shared" si="1"/>
        <v>21.333333333333336</v>
      </c>
      <c r="F30" s="10">
        <v>15858</v>
      </c>
      <c r="G30" s="10">
        <v>228</v>
      </c>
      <c r="H30" s="10">
        <f t="shared" si="0"/>
        <v>16086</v>
      </c>
      <c r="I30" s="9">
        <f t="shared" si="2"/>
        <v>53.620000000000005</v>
      </c>
      <c r="J30" s="4"/>
      <c r="K30" s="4"/>
      <c r="L30" s="4"/>
      <c r="M30" s="4" t="str">
        <f t="shared" si="3"/>
        <v>Thuộc diện sắp xếp</v>
      </c>
    </row>
    <row r="31" spans="1:13" ht="16.5" x14ac:dyDescent="0.25">
      <c r="A31" s="4">
        <v>20</v>
      </c>
      <c r="B31" s="6" t="s">
        <v>39</v>
      </c>
      <c r="C31" s="7"/>
      <c r="D31" s="23">
        <v>1</v>
      </c>
      <c r="E31" s="9">
        <f t="shared" si="1"/>
        <v>6.666666666666667</v>
      </c>
      <c r="F31" s="10">
        <v>7636</v>
      </c>
      <c r="G31" s="10">
        <v>182</v>
      </c>
      <c r="H31" s="10">
        <f t="shared" si="0"/>
        <v>7818</v>
      </c>
      <c r="I31" s="9">
        <f t="shared" si="2"/>
        <v>26.06</v>
      </c>
      <c r="J31" s="4"/>
      <c r="K31" s="4"/>
      <c r="L31" s="4"/>
      <c r="M31" s="4" t="str">
        <f t="shared" si="3"/>
        <v>Thuộc diện sắp xếp</v>
      </c>
    </row>
    <row r="32" spans="1:13" ht="16.5" x14ac:dyDescent="0.25">
      <c r="A32" s="4">
        <v>21</v>
      </c>
      <c r="B32" s="6" t="s">
        <v>40</v>
      </c>
      <c r="C32" s="7"/>
      <c r="D32" s="23">
        <v>2.9</v>
      </c>
      <c r="E32" s="9">
        <f>D32/15*100</f>
        <v>19.333333333333332</v>
      </c>
      <c r="F32" s="10">
        <v>12587</v>
      </c>
      <c r="G32" s="10">
        <v>346</v>
      </c>
      <c r="H32" s="10">
        <f t="shared" si="0"/>
        <v>12933</v>
      </c>
      <c r="I32" s="9">
        <f t="shared" si="2"/>
        <v>43.11</v>
      </c>
      <c r="J32" s="4"/>
      <c r="K32" s="4"/>
      <c r="L32" s="4"/>
      <c r="M32" s="4" t="str">
        <f t="shared" si="3"/>
        <v>Thuộc diện sắp xếp</v>
      </c>
    </row>
    <row r="33" spans="1:13" ht="16.5" x14ac:dyDescent="0.25">
      <c r="A33" s="4">
        <v>22</v>
      </c>
      <c r="B33" s="6" t="s">
        <v>41</v>
      </c>
      <c r="C33" s="7"/>
      <c r="D33" s="23">
        <v>8.59</v>
      </c>
      <c r="E33" s="9">
        <f>D33/100*100</f>
        <v>8.59</v>
      </c>
      <c r="F33" s="10">
        <v>7813</v>
      </c>
      <c r="G33" s="10">
        <v>48</v>
      </c>
      <c r="H33" s="10">
        <f t="shared" si="0"/>
        <v>7861</v>
      </c>
      <c r="I33" s="9">
        <f>H33/10000*100</f>
        <v>78.61</v>
      </c>
      <c r="J33" s="4" t="s">
        <v>205</v>
      </c>
      <c r="K33" s="4"/>
      <c r="L33" s="4"/>
      <c r="M33" s="4" t="str">
        <f t="shared" si="3"/>
        <v>Thuộc diện sắp xếp</v>
      </c>
    </row>
    <row r="34" spans="1:13" ht="16.5" x14ac:dyDescent="0.25">
      <c r="A34" s="4">
        <v>23</v>
      </c>
      <c r="B34" s="6" t="s">
        <v>42</v>
      </c>
      <c r="C34" s="7"/>
      <c r="D34" s="23">
        <v>8.49</v>
      </c>
      <c r="E34" s="9">
        <f t="shared" ref="E34:E43" si="4">D34/100*100</f>
        <v>8.49</v>
      </c>
      <c r="F34" s="10">
        <v>5288</v>
      </c>
      <c r="G34" s="10">
        <v>12</v>
      </c>
      <c r="H34" s="10">
        <f t="shared" si="0"/>
        <v>5300</v>
      </c>
      <c r="I34" s="9">
        <f t="shared" ref="I34:I43" si="5">H34/10000*100</f>
        <v>53</v>
      </c>
      <c r="J34" s="4" t="s">
        <v>205</v>
      </c>
      <c r="K34" s="4"/>
      <c r="L34" s="4"/>
      <c r="M34" s="4" t="str">
        <f t="shared" si="3"/>
        <v>Thuộc diện sắp xếp</v>
      </c>
    </row>
    <row r="35" spans="1:13" ht="16.5" x14ac:dyDescent="0.25">
      <c r="A35" s="4">
        <v>24</v>
      </c>
      <c r="B35" s="6" t="s">
        <v>43</v>
      </c>
      <c r="C35" s="7"/>
      <c r="D35" s="23">
        <v>8.16</v>
      </c>
      <c r="E35" s="9">
        <f t="shared" si="4"/>
        <v>8.16</v>
      </c>
      <c r="F35" s="10">
        <v>7187</v>
      </c>
      <c r="G35" s="10">
        <v>22</v>
      </c>
      <c r="H35" s="10">
        <f t="shared" si="0"/>
        <v>7209</v>
      </c>
      <c r="I35" s="9">
        <f t="shared" si="5"/>
        <v>72.09</v>
      </c>
      <c r="J35" s="4" t="s">
        <v>205</v>
      </c>
      <c r="K35" s="4"/>
      <c r="L35" s="4"/>
      <c r="M35" s="4" t="str">
        <f t="shared" si="3"/>
        <v>Thuộc diện sắp xếp</v>
      </c>
    </row>
    <row r="36" spans="1:13" ht="16.5" x14ac:dyDescent="0.25">
      <c r="A36" s="4">
        <v>25</v>
      </c>
      <c r="B36" s="6" t="s">
        <v>44</v>
      </c>
      <c r="C36" s="7"/>
      <c r="D36" s="23">
        <v>15.49</v>
      </c>
      <c r="E36" s="9">
        <f t="shared" si="4"/>
        <v>15.49</v>
      </c>
      <c r="F36" s="10">
        <v>10860</v>
      </c>
      <c r="G36" s="10">
        <v>71</v>
      </c>
      <c r="H36" s="10">
        <f t="shared" si="0"/>
        <v>10931</v>
      </c>
      <c r="I36" s="9">
        <f t="shared" si="5"/>
        <v>109.31</v>
      </c>
      <c r="J36" s="4" t="s">
        <v>205</v>
      </c>
      <c r="K36" s="4"/>
      <c r="L36" s="4"/>
      <c r="M36" s="4" t="str">
        <f t="shared" si="3"/>
        <v>Thuộc diện sắp xếp</v>
      </c>
    </row>
    <row r="37" spans="1:13" ht="16.5" x14ac:dyDescent="0.25">
      <c r="A37" s="4">
        <v>26</v>
      </c>
      <c r="B37" s="6" t="s">
        <v>45</v>
      </c>
      <c r="C37" s="7"/>
      <c r="D37" s="23">
        <v>6.34</v>
      </c>
      <c r="E37" s="9">
        <f t="shared" si="4"/>
        <v>6.34</v>
      </c>
      <c r="F37" s="10">
        <v>4125</v>
      </c>
      <c r="G37" s="10">
        <v>23</v>
      </c>
      <c r="H37" s="10">
        <f t="shared" si="0"/>
        <v>4148</v>
      </c>
      <c r="I37" s="9">
        <f t="shared" si="5"/>
        <v>41.48</v>
      </c>
      <c r="J37" s="4" t="s">
        <v>205</v>
      </c>
      <c r="K37" s="4"/>
      <c r="L37" s="4"/>
      <c r="M37" s="4" t="str">
        <f t="shared" si="3"/>
        <v>Thuộc diện sắp xếp</v>
      </c>
    </row>
    <row r="38" spans="1:13" ht="16.5" x14ac:dyDescent="0.25">
      <c r="A38" s="4">
        <v>27</v>
      </c>
      <c r="B38" s="6" t="s">
        <v>46</v>
      </c>
      <c r="C38" s="7"/>
      <c r="D38" s="23">
        <v>20.68</v>
      </c>
      <c r="E38" s="9">
        <f t="shared" si="4"/>
        <v>20.68</v>
      </c>
      <c r="F38" s="10">
        <v>6744</v>
      </c>
      <c r="G38" s="10">
        <v>15</v>
      </c>
      <c r="H38" s="10">
        <f t="shared" si="0"/>
        <v>6759</v>
      </c>
      <c r="I38" s="9">
        <f t="shared" si="5"/>
        <v>67.589999999999989</v>
      </c>
      <c r="J38" s="4" t="s">
        <v>205</v>
      </c>
      <c r="K38" s="4"/>
      <c r="L38" s="4"/>
      <c r="M38" s="4" t="str">
        <f t="shared" si="3"/>
        <v>Thuộc diện sắp xếp</v>
      </c>
    </row>
    <row r="39" spans="1:13" ht="16.5" x14ac:dyDescent="0.25">
      <c r="A39" s="4">
        <v>28</v>
      </c>
      <c r="B39" s="6" t="s">
        <v>47</v>
      </c>
      <c r="C39" s="7"/>
      <c r="D39" s="23">
        <v>18.5</v>
      </c>
      <c r="E39" s="9">
        <f t="shared" si="4"/>
        <v>18.5</v>
      </c>
      <c r="F39" s="10">
        <v>6180</v>
      </c>
      <c r="G39" s="10">
        <v>39</v>
      </c>
      <c r="H39" s="10">
        <f t="shared" si="0"/>
        <v>6219</v>
      </c>
      <c r="I39" s="9">
        <f t="shared" si="5"/>
        <v>62.19</v>
      </c>
      <c r="J39" s="4" t="s">
        <v>205</v>
      </c>
      <c r="K39" s="4"/>
      <c r="L39" s="4"/>
      <c r="M39" s="4" t="str">
        <f t="shared" si="3"/>
        <v>Thuộc diện sắp xếp</v>
      </c>
    </row>
    <row r="40" spans="1:13" ht="16.5" x14ac:dyDescent="0.25">
      <c r="A40" s="4">
        <v>29</v>
      </c>
      <c r="B40" s="6" t="s">
        <v>48</v>
      </c>
      <c r="C40" s="7"/>
      <c r="D40" s="23">
        <v>11.57</v>
      </c>
      <c r="E40" s="9">
        <f t="shared" si="4"/>
        <v>11.57</v>
      </c>
      <c r="F40" s="10">
        <v>10963</v>
      </c>
      <c r="G40" s="10">
        <v>1767</v>
      </c>
      <c r="H40" s="10">
        <f t="shared" si="0"/>
        <v>12730</v>
      </c>
      <c r="I40" s="9">
        <f>H40/16000*100</f>
        <v>79.5625</v>
      </c>
      <c r="J40" s="4"/>
      <c r="K40" s="4"/>
      <c r="L40" s="4"/>
      <c r="M40" s="4" t="str">
        <f t="shared" si="3"/>
        <v>Thuộc diện sắp xếp</v>
      </c>
    </row>
    <row r="41" spans="1:13" ht="16.5" x14ac:dyDescent="0.25">
      <c r="A41" s="4">
        <v>30</v>
      </c>
      <c r="B41" s="6" t="s">
        <v>49</v>
      </c>
      <c r="C41" s="7"/>
      <c r="D41" s="23">
        <v>16.62</v>
      </c>
      <c r="E41" s="9">
        <f t="shared" si="4"/>
        <v>16.62</v>
      </c>
      <c r="F41" s="10">
        <v>15581</v>
      </c>
      <c r="G41" s="10">
        <v>180</v>
      </c>
      <c r="H41" s="10">
        <f t="shared" si="0"/>
        <v>15761</v>
      </c>
      <c r="I41" s="9">
        <f t="shared" si="5"/>
        <v>157.61000000000001</v>
      </c>
      <c r="J41" s="4" t="s">
        <v>205</v>
      </c>
      <c r="K41" s="4"/>
      <c r="L41" s="4"/>
      <c r="M41" s="4" t="str">
        <f t="shared" si="3"/>
        <v>Thuộc diện sắp xếp</v>
      </c>
    </row>
    <row r="42" spans="1:13" ht="16.5" x14ac:dyDescent="0.25">
      <c r="A42" s="4">
        <v>31</v>
      </c>
      <c r="B42" s="6" t="s">
        <v>50</v>
      </c>
      <c r="C42" s="7"/>
      <c r="D42" s="23">
        <v>14.59</v>
      </c>
      <c r="E42" s="9">
        <f t="shared" si="4"/>
        <v>14.59</v>
      </c>
      <c r="F42" s="10">
        <v>6434</v>
      </c>
      <c r="G42" s="10">
        <v>41</v>
      </c>
      <c r="H42" s="10">
        <f t="shared" si="0"/>
        <v>6475</v>
      </c>
      <c r="I42" s="9">
        <f t="shared" si="5"/>
        <v>64.75</v>
      </c>
      <c r="J42" s="4" t="s">
        <v>205</v>
      </c>
      <c r="K42" s="4"/>
      <c r="L42" s="4"/>
      <c r="M42" s="4" t="str">
        <f t="shared" si="3"/>
        <v>Thuộc diện sắp xếp</v>
      </c>
    </row>
    <row r="43" spans="1:13" ht="16.5" x14ac:dyDescent="0.25">
      <c r="A43" s="4">
        <v>32</v>
      </c>
      <c r="B43" s="6" t="s">
        <v>51</v>
      </c>
      <c r="C43" s="7"/>
      <c r="D43" s="23">
        <v>16.149999999999999</v>
      </c>
      <c r="E43" s="9">
        <f t="shared" si="4"/>
        <v>16.149999999999999</v>
      </c>
      <c r="F43" s="10">
        <v>9059</v>
      </c>
      <c r="G43" s="10">
        <v>154</v>
      </c>
      <c r="H43" s="10">
        <f t="shared" si="0"/>
        <v>9213</v>
      </c>
      <c r="I43" s="9">
        <f t="shared" si="5"/>
        <v>92.13</v>
      </c>
      <c r="J43" s="4" t="s">
        <v>205</v>
      </c>
      <c r="K43" s="4"/>
      <c r="L43" s="4"/>
      <c r="M43" s="4" t="str">
        <f t="shared" si="3"/>
        <v>Thuộc diện sắp xếp</v>
      </c>
    </row>
    <row r="44" spans="1:13" ht="16.5" x14ac:dyDescent="0.25">
      <c r="A44" s="4">
        <v>1</v>
      </c>
      <c r="B44" s="11" t="s">
        <v>53</v>
      </c>
      <c r="C44" s="7"/>
      <c r="D44" s="23">
        <v>8.59</v>
      </c>
      <c r="E44" s="9">
        <f t="shared" ref="E44:E51" si="6">D44/15*100</f>
        <v>57.266666666666666</v>
      </c>
      <c r="F44" s="10">
        <v>6363</v>
      </c>
      <c r="G44" s="10">
        <v>439</v>
      </c>
      <c r="H44" s="10">
        <f t="shared" si="0"/>
        <v>6802</v>
      </c>
      <c r="I44" s="9">
        <f t="shared" ref="I44:I63" si="7">H44/16000*100</f>
        <v>42.512499999999996</v>
      </c>
      <c r="J44" s="4"/>
      <c r="K44" s="4"/>
      <c r="L44" s="4"/>
      <c r="M44" s="4" t="str">
        <f t="shared" si="3"/>
        <v>Thuộc diện sắp xếp</v>
      </c>
    </row>
    <row r="45" spans="1:13" ht="16.5" x14ac:dyDescent="0.25">
      <c r="A45" s="4">
        <v>2</v>
      </c>
      <c r="B45" s="11" t="s">
        <v>54</v>
      </c>
      <c r="C45" s="7"/>
      <c r="D45" s="23">
        <v>5.09</v>
      </c>
      <c r="E45" s="9">
        <f t="shared" si="6"/>
        <v>33.93333333333333</v>
      </c>
      <c r="F45" s="10">
        <v>5680</v>
      </c>
      <c r="G45" s="10">
        <v>105</v>
      </c>
      <c r="H45" s="10">
        <f t="shared" si="0"/>
        <v>5785</v>
      </c>
      <c r="I45" s="9">
        <f t="shared" si="7"/>
        <v>36.15625</v>
      </c>
      <c r="J45" s="4"/>
      <c r="K45" s="4"/>
      <c r="L45" s="4"/>
      <c r="M45" s="4" t="str">
        <f t="shared" si="3"/>
        <v>Thuộc diện sắp xếp</v>
      </c>
    </row>
    <row r="46" spans="1:13" ht="16.5" x14ac:dyDescent="0.25">
      <c r="A46" s="4">
        <v>3</v>
      </c>
      <c r="B46" s="11" t="s">
        <v>55</v>
      </c>
      <c r="C46" s="7"/>
      <c r="D46" s="23">
        <v>10.9</v>
      </c>
      <c r="E46" s="9">
        <f t="shared" si="6"/>
        <v>72.666666666666671</v>
      </c>
      <c r="F46" s="10">
        <v>6189</v>
      </c>
      <c r="G46" s="10">
        <v>87</v>
      </c>
      <c r="H46" s="10">
        <f t="shared" si="0"/>
        <v>6276</v>
      </c>
      <c r="I46" s="9">
        <f t="shared" si="7"/>
        <v>39.225000000000001</v>
      </c>
      <c r="J46" s="4"/>
      <c r="K46" s="4"/>
      <c r="L46" s="4"/>
      <c r="M46" s="4" t="str">
        <f t="shared" si="3"/>
        <v>Thuộc diện sắp xếp</v>
      </c>
    </row>
    <row r="47" spans="1:13" ht="16.5" x14ac:dyDescent="0.25">
      <c r="A47" s="4">
        <v>4</v>
      </c>
      <c r="B47" s="11" t="s">
        <v>56</v>
      </c>
      <c r="C47" s="7"/>
      <c r="D47" s="23">
        <v>16.03</v>
      </c>
      <c r="E47" s="9">
        <f t="shared" si="6"/>
        <v>106.86666666666666</v>
      </c>
      <c r="F47" s="10">
        <v>13939</v>
      </c>
      <c r="G47" s="10">
        <v>52</v>
      </c>
      <c r="H47" s="10">
        <f t="shared" si="0"/>
        <v>13991</v>
      </c>
      <c r="I47" s="9">
        <f t="shared" si="7"/>
        <v>87.443749999999994</v>
      </c>
      <c r="J47" s="4"/>
      <c r="K47" s="4"/>
      <c r="L47" s="4"/>
      <c r="M47" s="4" t="str">
        <f t="shared" si="3"/>
        <v>Thuộc diện sắp xếp</v>
      </c>
    </row>
    <row r="48" spans="1:13" ht="16.5" x14ac:dyDescent="0.25">
      <c r="A48" s="4">
        <v>5</v>
      </c>
      <c r="B48" s="11" t="s">
        <v>57</v>
      </c>
      <c r="C48" s="7"/>
      <c r="D48" s="23">
        <v>1.62</v>
      </c>
      <c r="E48" s="9">
        <f t="shared" si="6"/>
        <v>10.8</v>
      </c>
      <c r="F48" s="10">
        <v>8265</v>
      </c>
      <c r="G48" s="10">
        <v>235</v>
      </c>
      <c r="H48" s="10">
        <f t="shared" si="0"/>
        <v>8500</v>
      </c>
      <c r="I48" s="9">
        <f t="shared" si="7"/>
        <v>53.125</v>
      </c>
      <c r="J48" s="4"/>
      <c r="K48" s="4"/>
      <c r="L48" s="4"/>
      <c r="M48" s="4" t="str">
        <f t="shared" si="3"/>
        <v>Thuộc diện sắp xếp</v>
      </c>
    </row>
    <row r="49" spans="1:13" ht="16.5" x14ac:dyDescent="0.25">
      <c r="A49" s="4">
        <v>6</v>
      </c>
      <c r="B49" s="11" t="s">
        <v>58</v>
      </c>
      <c r="C49" s="7"/>
      <c r="D49" s="23">
        <v>4.6399999999999997</v>
      </c>
      <c r="E49" s="9">
        <f t="shared" si="6"/>
        <v>30.93333333333333</v>
      </c>
      <c r="F49" s="10">
        <v>6457</v>
      </c>
      <c r="G49" s="10">
        <v>195</v>
      </c>
      <c r="H49" s="10">
        <f t="shared" si="0"/>
        <v>6652</v>
      </c>
      <c r="I49" s="9">
        <f t="shared" si="7"/>
        <v>41.575000000000003</v>
      </c>
      <c r="J49" s="4"/>
      <c r="K49" s="4"/>
      <c r="L49" s="4"/>
      <c r="M49" s="4" t="str">
        <f t="shared" si="3"/>
        <v>Thuộc diện sắp xếp</v>
      </c>
    </row>
    <row r="50" spans="1:13" ht="16.5" x14ac:dyDescent="0.25">
      <c r="A50" s="4">
        <v>7</v>
      </c>
      <c r="B50" s="11" t="s">
        <v>59</v>
      </c>
      <c r="C50" s="7"/>
      <c r="D50" s="23">
        <v>4.25</v>
      </c>
      <c r="E50" s="9">
        <f t="shared" si="6"/>
        <v>28.333333333333332</v>
      </c>
      <c r="F50" s="10">
        <v>8294</v>
      </c>
      <c r="G50" s="10">
        <v>308</v>
      </c>
      <c r="H50" s="10">
        <f t="shared" si="0"/>
        <v>8602</v>
      </c>
      <c r="I50" s="9">
        <f t="shared" si="7"/>
        <v>53.762500000000003</v>
      </c>
      <c r="J50" s="4"/>
      <c r="K50" s="4"/>
      <c r="L50" s="4"/>
      <c r="M50" s="4" t="str">
        <f t="shared" si="3"/>
        <v>Thuộc diện sắp xếp</v>
      </c>
    </row>
    <row r="51" spans="1:13" ht="16.5" x14ac:dyDescent="0.25">
      <c r="A51" s="4">
        <v>8</v>
      </c>
      <c r="B51" s="11" t="s">
        <v>60</v>
      </c>
      <c r="C51" s="7"/>
      <c r="D51" s="23">
        <v>8.61</v>
      </c>
      <c r="E51" s="9">
        <f t="shared" si="6"/>
        <v>57.4</v>
      </c>
      <c r="F51" s="10">
        <v>5277</v>
      </c>
      <c r="G51" s="10">
        <v>12</v>
      </c>
      <c r="H51" s="10">
        <f t="shared" si="0"/>
        <v>5289</v>
      </c>
      <c r="I51" s="9">
        <f t="shared" si="7"/>
        <v>33.056249999999999</v>
      </c>
      <c r="J51" s="4"/>
      <c r="K51" s="4"/>
      <c r="L51" s="4"/>
      <c r="M51" s="4" t="str">
        <f t="shared" si="3"/>
        <v>Thuộc diện sắp xếp</v>
      </c>
    </row>
    <row r="52" spans="1:13" ht="16.5" x14ac:dyDescent="0.25">
      <c r="A52" s="4">
        <v>9</v>
      </c>
      <c r="B52" s="11" t="s">
        <v>61</v>
      </c>
      <c r="C52" s="7"/>
      <c r="D52" s="23">
        <v>27.18</v>
      </c>
      <c r="E52" s="9">
        <f>D52/100*100</f>
        <v>27.18</v>
      </c>
      <c r="F52" s="10">
        <v>9801</v>
      </c>
      <c r="G52" s="10">
        <v>36</v>
      </c>
      <c r="H52" s="10">
        <f t="shared" si="0"/>
        <v>9837</v>
      </c>
      <c r="I52" s="9">
        <f t="shared" ref="I52" si="8">H52/10000*100</f>
        <v>98.37</v>
      </c>
      <c r="J52" s="4" t="s">
        <v>205</v>
      </c>
      <c r="K52" s="4"/>
      <c r="L52" s="4"/>
      <c r="M52" s="4" t="str">
        <f t="shared" si="3"/>
        <v>Thuộc diện sắp xếp</v>
      </c>
    </row>
    <row r="53" spans="1:13" ht="16.5" x14ac:dyDescent="0.25">
      <c r="A53" s="4">
        <v>10</v>
      </c>
      <c r="B53" s="11" t="s">
        <v>62</v>
      </c>
      <c r="C53" s="7"/>
      <c r="D53" s="23">
        <v>10.4</v>
      </c>
      <c r="E53" s="9">
        <f>D53/60*100</f>
        <v>17.333333333333336</v>
      </c>
      <c r="F53" s="10">
        <v>5743</v>
      </c>
      <c r="G53" s="10">
        <v>132</v>
      </c>
      <c r="H53" s="10">
        <f t="shared" si="0"/>
        <v>5875</v>
      </c>
      <c r="I53" s="9">
        <f t="shared" si="7"/>
        <v>36.71875</v>
      </c>
      <c r="J53" s="4"/>
      <c r="K53" s="4"/>
      <c r="L53" s="4"/>
      <c r="M53" s="4" t="str">
        <f t="shared" si="3"/>
        <v>Thuộc diện sắp xếp</v>
      </c>
    </row>
    <row r="54" spans="1:13" ht="16.5" x14ac:dyDescent="0.25">
      <c r="A54" s="3" t="s">
        <v>8</v>
      </c>
      <c r="B54" s="12" t="s">
        <v>63</v>
      </c>
      <c r="C54" s="15"/>
      <c r="D54" s="22">
        <f>SUM(D55:D72)</f>
        <v>258.44</v>
      </c>
      <c r="E54" s="14"/>
      <c r="F54" s="13">
        <f>SUM(F55:F72)</f>
        <v>187757</v>
      </c>
      <c r="G54" s="13">
        <f>SUM(G55:G72)</f>
        <v>21087</v>
      </c>
      <c r="H54" s="13">
        <f t="shared" si="0"/>
        <v>208844</v>
      </c>
      <c r="I54" s="14"/>
      <c r="J54" s="3"/>
      <c r="K54" s="3"/>
      <c r="L54" s="3"/>
      <c r="M54" s="4" t="str">
        <f t="shared" si="3"/>
        <v>Thuộc diện sắp xếp</v>
      </c>
    </row>
    <row r="55" spans="1:13" ht="16.5" x14ac:dyDescent="0.25">
      <c r="A55" s="4">
        <v>1</v>
      </c>
      <c r="B55" s="11" t="s">
        <v>64</v>
      </c>
      <c r="C55" s="7"/>
      <c r="D55" s="23">
        <v>4.34</v>
      </c>
      <c r="E55" s="9">
        <f t="shared" ref="E55:E63" si="9">D55/15*100</f>
        <v>28.933333333333334</v>
      </c>
      <c r="F55" s="10">
        <v>11910</v>
      </c>
      <c r="G55" s="10">
        <v>598</v>
      </c>
      <c r="H55" s="10">
        <f t="shared" si="0"/>
        <v>12508</v>
      </c>
      <c r="I55" s="9">
        <f t="shared" si="7"/>
        <v>78.174999999999997</v>
      </c>
      <c r="J55" s="4"/>
      <c r="K55" s="4"/>
      <c r="L55" s="4"/>
      <c r="M55" s="4" t="str">
        <f t="shared" si="3"/>
        <v>Thuộc diện sắp xếp</v>
      </c>
    </row>
    <row r="56" spans="1:13" ht="16.5" x14ac:dyDescent="0.25">
      <c r="A56" s="4">
        <v>2</v>
      </c>
      <c r="B56" s="11" t="s">
        <v>65</v>
      </c>
      <c r="C56" s="7"/>
      <c r="D56" s="23">
        <v>3.87</v>
      </c>
      <c r="E56" s="9">
        <f t="shared" si="9"/>
        <v>25.8</v>
      </c>
      <c r="F56" s="10">
        <v>3816</v>
      </c>
      <c r="G56" s="10">
        <v>57</v>
      </c>
      <c r="H56" s="10">
        <f t="shared" si="0"/>
        <v>3873</v>
      </c>
      <c r="I56" s="9">
        <f t="shared" ref="I56" si="10">H56/10000*100</f>
        <v>38.729999999999997</v>
      </c>
      <c r="J56" s="4" t="s">
        <v>205</v>
      </c>
      <c r="K56" s="4"/>
      <c r="L56" s="4"/>
      <c r="M56" s="4" t="str">
        <f t="shared" si="3"/>
        <v>Thuộc diện sắp xếp</v>
      </c>
    </row>
    <row r="57" spans="1:13" ht="16.5" x14ac:dyDescent="0.25">
      <c r="A57" s="4">
        <v>3</v>
      </c>
      <c r="B57" s="11" t="s">
        <v>66</v>
      </c>
      <c r="C57" s="7"/>
      <c r="D57" s="23">
        <v>3.51</v>
      </c>
      <c r="E57" s="9">
        <f t="shared" si="9"/>
        <v>23.4</v>
      </c>
      <c r="F57" s="10">
        <v>5434</v>
      </c>
      <c r="G57" s="10">
        <v>1325</v>
      </c>
      <c r="H57" s="10">
        <f t="shared" si="0"/>
        <v>6759</v>
      </c>
      <c r="I57" s="9">
        <f t="shared" si="7"/>
        <v>42.243750000000006</v>
      </c>
      <c r="J57" s="4"/>
      <c r="K57" s="4"/>
      <c r="L57" s="4"/>
      <c r="M57" s="4" t="str">
        <f t="shared" si="3"/>
        <v>Thuộc diện sắp xếp</v>
      </c>
    </row>
    <row r="58" spans="1:13" ht="16.5" x14ac:dyDescent="0.25">
      <c r="A58" s="4">
        <v>4</v>
      </c>
      <c r="B58" s="11" t="s">
        <v>67</v>
      </c>
      <c r="C58" s="7"/>
      <c r="D58" s="23">
        <v>7.73</v>
      </c>
      <c r="E58" s="9">
        <f t="shared" si="9"/>
        <v>51.533333333333331</v>
      </c>
      <c r="F58" s="17">
        <v>7496</v>
      </c>
      <c r="G58" s="17">
        <v>14817</v>
      </c>
      <c r="H58" s="10">
        <f t="shared" si="0"/>
        <v>22313</v>
      </c>
      <c r="I58" s="9">
        <f t="shared" si="7"/>
        <v>139.45624999999998</v>
      </c>
      <c r="J58" s="4"/>
      <c r="K58" s="4"/>
      <c r="L58" s="4"/>
      <c r="M58" s="4" t="str">
        <f t="shared" si="3"/>
        <v>Thuộc diện sắp xếp</v>
      </c>
    </row>
    <row r="59" spans="1:13" ht="16.5" x14ac:dyDescent="0.25">
      <c r="A59" s="4">
        <v>5</v>
      </c>
      <c r="B59" s="11" t="s">
        <v>68</v>
      </c>
      <c r="C59" s="7"/>
      <c r="D59" s="23">
        <v>14.37</v>
      </c>
      <c r="E59" s="9">
        <f t="shared" si="9"/>
        <v>95.8</v>
      </c>
      <c r="F59" s="10">
        <v>11983</v>
      </c>
      <c r="G59" s="10">
        <v>134</v>
      </c>
      <c r="H59" s="10">
        <f t="shared" si="0"/>
        <v>12117</v>
      </c>
      <c r="I59" s="9">
        <f t="shared" si="7"/>
        <v>75.731250000000003</v>
      </c>
      <c r="J59" s="4"/>
      <c r="K59" s="4"/>
      <c r="L59" s="4"/>
      <c r="M59" s="4" t="str">
        <f t="shared" si="3"/>
        <v>Thuộc diện sắp xếp</v>
      </c>
    </row>
    <row r="60" spans="1:13" ht="16.5" x14ac:dyDescent="0.25">
      <c r="A60" s="4">
        <v>6</v>
      </c>
      <c r="B60" s="11" t="s">
        <v>69</v>
      </c>
      <c r="C60" s="7"/>
      <c r="D60" s="23">
        <v>6.47</v>
      </c>
      <c r="E60" s="9">
        <f t="shared" si="9"/>
        <v>43.133333333333326</v>
      </c>
      <c r="F60" s="10">
        <v>9820</v>
      </c>
      <c r="G60" s="10">
        <v>67</v>
      </c>
      <c r="H60" s="10">
        <f t="shared" si="0"/>
        <v>9887</v>
      </c>
      <c r="I60" s="9">
        <f t="shared" si="7"/>
        <v>61.793750000000003</v>
      </c>
      <c r="J60" s="4"/>
      <c r="K60" s="4"/>
      <c r="L60" s="4"/>
      <c r="M60" s="4" t="str">
        <f t="shared" si="3"/>
        <v>Thuộc diện sắp xếp</v>
      </c>
    </row>
    <row r="61" spans="1:13" ht="16.5" x14ac:dyDescent="0.25">
      <c r="A61" s="4">
        <v>7</v>
      </c>
      <c r="B61" s="11" t="s">
        <v>70</v>
      </c>
      <c r="C61" s="7"/>
      <c r="D61" s="23">
        <v>18.48</v>
      </c>
      <c r="E61" s="9">
        <f t="shared" si="9"/>
        <v>123.2</v>
      </c>
      <c r="F61" s="10">
        <v>15265</v>
      </c>
      <c r="G61" s="10">
        <v>2513</v>
      </c>
      <c r="H61" s="10">
        <f t="shared" si="0"/>
        <v>17778</v>
      </c>
      <c r="I61" s="9">
        <f t="shared" si="7"/>
        <v>111.1125</v>
      </c>
      <c r="J61" s="4"/>
      <c r="K61" s="4"/>
      <c r="L61" s="4"/>
      <c r="M61" s="4" t="str">
        <f t="shared" si="3"/>
        <v>Thuộc diện sắp xếp</v>
      </c>
    </row>
    <row r="62" spans="1:13" ht="16.5" x14ac:dyDescent="0.25">
      <c r="A62" s="4">
        <v>8</v>
      </c>
      <c r="B62" s="11" t="s">
        <v>71</v>
      </c>
      <c r="C62" s="7"/>
      <c r="D62" s="23">
        <v>18.559999999999999</v>
      </c>
      <c r="E62" s="9">
        <f>D62/60*100</f>
        <v>30.93333333333333</v>
      </c>
      <c r="F62" s="10">
        <v>9110</v>
      </c>
      <c r="G62" s="10">
        <v>61</v>
      </c>
      <c r="H62" s="10">
        <f t="shared" si="0"/>
        <v>9171</v>
      </c>
      <c r="I62" s="9">
        <f t="shared" ref="I62" si="11">H62/10000*100</f>
        <v>91.710000000000008</v>
      </c>
      <c r="J62" s="4" t="s">
        <v>205</v>
      </c>
      <c r="K62" s="4"/>
      <c r="L62" s="4"/>
      <c r="M62" s="4" t="str">
        <f t="shared" si="3"/>
        <v>Thuộc diện sắp xếp</v>
      </c>
    </row>
    <row r="63" spans="1:13" ht="16.5" x14ac:dyDescent="0.25">
      <c r="A63" s="4">
        <v>9</v>
      </c>
      <c r="B63" s="11" t="s">
        <v>72</v>
      </c>
      <c r="C63" s="7"/>
      <c r="D63" s="23">
        <v>8.31</v>
      </c>
      <c r="E63" s="9">
        <f t="shared" si="9"/>
        <v>55.400000000000006</v>
      </c>
      <c r="F63" s="10">
        <v>9506</v>
      </c>
      <c r="G63" s="10">
        <v>197</v>
      </c>
      <c r="H63" s="10">
        <f t="shared" si="0"/>
        <v>9703</v>
      </c>
      <c r="I63" s="9">
        <f t="shared" si="7"/>
        <v>60.643749999999997</v>
      </c>
      <c r="J63" s="4"/>
      <c r="K63" s="4"/>
      <c r="L63" s="4"/>
      <c r="M63" s="4" t="str">
        <f t="shared" si="3"/>
        <v>Thuộc diện sắp xếp</v>
      </c>
    </row>
    <row r="64" spans="1:13" ht="16.5" x14ac:dyDescent="0.25">
      <c r="A64" s="4">
        <v>10</v>
      </c>
      <c r="B64" s="11" t="s">
        <v>73</v>
      </c>
      <c r="C64" s="7"/>
      <c r="D64" s="23">
        <v>34.090000000000003</v>
      </c>
      <c r="E64" s="9">
        <f>D64/60*100</f>
        <v>56.81666666666667</v>
      </c>
      <c r="F64" s="10">
        <v>3648</v>
      </c>
      <c r="G64" s="10">
        <v>17</v>
      </c>
      <c r="H64" s="10">
        <f t="shared" si="0"/>
        <v>3665</v>
      </c>
      <c r="I64" s="9">
        <f t="shared" ref="I64:I65" si="12">H64/10000*100</f>
        <v>36.65</v>
      </c>
      <c r="J64" s="4" t="s">
        <v>205</v>
      </c>
      <c r="K64" s="4"/>
      <c r="L64" s="4"/>
      <c r="M64" s="4" t="str">
        <f t="shared" si="3"/>
        <v>Thuộc diện sắp xếp</v>
      </c>
    </row>
    <row r="65" spans="1:13" ht="16.5" x14ac:dyDescent="0.25">
      <c r="A65" s="4">
        <v>11</v>
      </c>
      <c r="B65" s="11" t="s">
        <v>74</v>
      </c>
      <c r="C65" s="7"/>
      <c r="D65" s="23">
        <v>51.73</v>
      </c>
      <c r="E65" s="9">
        <f>D65/60*100</f>
        <v>86.216666666666669</v>
      </c>
      <c r="F65" s="10">
        <v>15916</v>
      </c>
      <c r="G65" s="10">
        <v>91</v>
      </c>
      <c r="H65" s="10">
        <f t="shared" si="0"/>
        <v>16007</v>
      </c>
      <c r="I65" s="9">
        <f t="shared" si="12"/>
        <v>160.07</v>
      </c>
      <c r="J65" s="4" t="s">
        <v>205</v>
      </c>
      <c r="K65" s="4"/>
      <c r="L65" s="4"/>
      <c r="M65" s="4" t="str">
        <f t="shared" si="3"/>
        <v>Thuộc diện sắp xếp</v>
      </c>
    </row>
    <row r="66" spans="1:13" ht="16.5" x14ac:dyDescent="0.25">
      <c r="A66" s="4">
        <v>12</v>
      </c>
      <c r="B66" s="11" t="s">
        <v>75</v>
      </c>
      <c r="C66" s="7"/>
      <c r="D66" s="23">
        <v>9.33</v>
      </c>
      <c r="E66" s="9">
        <f t="shared" ref="E66:E67" si="13">D66/15*100</f>
        <v>62.2</v>
      </c>
      <c r="F66" s="10">
        <v>10322</v>
      </c>
      <c r="G66" s="10">
        <v>236</v>
      </c>
      <c r="H66" s="10">
        <f t="shared" si="0"/>
        <v>10558</v>
      </c>
      <c r="I66" s="9">
        <f t="shared" ref="I66:I71" si="14">H66/16000*100</f>
        <v>65.987499999999997</v>
      </c>
      <c r="J66" s="4"/>
      <c r="K66" s="4"/>
      <c r="L66" s="4"/>
      <c r="M66" s="4" t="str">
        <f t="shared" si="3"/>
        <v>Thuộc diện sắp xếp</v>
      </c>
    </row>
    <row r="67" spans="1:13" ht="16.5" x14ac:dyDescent="0.25">
      <c r="A67" s="4">
        <v>13</v>
      </c>
      <c r="B67" s="11" t="s">
        <v>76</v>
      </c>
      <c r="C67" s="7"/>
      <c r="D67" s="23">
        <v>4.79</v>
      </c>
      <c r="E67" s="9">
        <f t="shared" si="13"/>
        <v>31.933333333333337</v>
      </c>
      <c r="F67" s="10">
        <v>6663</v>
      </c>
      <c r="G67" s="10">
        <v>49</v>
      </c>
      <c r="H67" s="10">
        <f t="shared" si="0"/>
        <v>6712</v>
      </c>
      <c r="I67" s="9">
        <f t="shared" si="14"/>
        <v>41.949999999999996</v>
      </c>
      <c r="J67" s="4"/>
      <c r="K67" s="4"/>
      <c r="L67" s="4"/>
      <c r="M67" s="4" t="str">
        <f t="shared" si="3"/>
        <v>Thuộc diện sắp xếp</v>
      </c>
    </row>
    <row r="68" spans="1:13" ht="16.5" x14ac:dyDescent="0.25">
      <c r="A68" s="4">
        <v>14</v>
      </c>
      <c r="B68" s="11" t="s">
        <v>77</v>
      </c>
      <c r="C68" s="7"/>
      <c r="D68" s="23">
        <v>32.659999999999997</v>
      </c>
      <c r="E68" s="9">
        <f>D68/60*100</f>
        <v>54.433333333333323</v>
      </c>
      <c r="F68" s="10">
        <v>18252</v>
      </c>
      <c r="G68" s="10">
        <v>79</v>
      </c>
      <c r="H68" s="10">
        <f t="shared" si="0"/>
        <v>18331</v>
      </c>
      <c r="I68" s="9">
        <f t="shared" ref="I68" si="15">H68/10000*100</f>
        <v>183.31</v>
      </c>
      <c r="J68" s="4" t="s">
        <v>205</v>
      </c>
      <c r="K68" s="4"/>
      <c r="L68" s="4"/>
      <c r="M68" s="4" t="str">
        <f t="shared" si="3"/>
        <v>Thuộc diện sắp xếp</v>
      </c>
    </row>
    <row r="69" spans="1:13" ht="16.5" x14ac:dyDescent="0.25">
      <c r="A69" s="4">
        <v>15</v>
      </c>
      <c r="B69" s="11" t="s">
        <v>78</v>
      </c>
      <c r="C69" s="7"/>
      <c r="D69" s="23">
        <v>5.48</v>
      </c>
      <c r="E69" s="9">
        <f t="shared" ref="E69:E71" si="16">D69/15*100</f>
        <v>36.533333333333331</v>
      </c>
      <c r="F69" s="10">
        <v>6477</v>
      </c>
      <c r="G69" s="10">
        <v>445</v>
      </c>
      <c r="H69" s="10">
        <f t="shared" si="0"/>
        <v>6922</v>
      </c>
      <c r="I69" s="9">
        <f t="shared" si="14"/>
        <v>43.262499999999996</v>
      </c>
      <c r="J69" s="4"/>
      <c r="K69" s="4"/>
      <c r="L69" s="4"/>
      <c r="M69" s="4" t="str">
        <f t="shared" si="3"/>
        <v>Thuộc diện sắp xếp</v>
      </c>
    </row>
    <row r="70" spans="1:13" ht="16.5" x14ac:dyDescent="0.25">
      <c r="A70" s="4">
        <v>16</v>
      </c>
      <c r="B70" s="11" t="s">
        <v>79</v>
      </c>
      <c r="C70" s="7"/>
      <c r="D70" s="23">
        <v>14.83</v>
      </c>
      <c r="E70" s="9">
        <f t="shared" si="16"/>
        <v>98.866666666666674</v>
      </c>
      <c r="F70" s="10">
        <v>18893</v>
      </c>
      <c r="G70" s="10">
        <v>143</v>
      </c>
      <c r="H70" s="10">
        <f t="shared" si="0"/>
        <v>19036</v>
      </c>
      <c r="I70" s="9">
        <f t="shared" si="14"/>
        <v>118.97500000000001</v>
      </c>
      <c r="J70" s="4"/>
      <c r="K70" s="4"/>
      <c r="L70" s="4"/>
      <c r="M70" s="4" t="str">
        <f t="shared" si="3"/>
        <v>Thuộc diện sắp xếp</v>
      </c>
    </row>
    <row r="71" spans="1:13" ht="16.5" x14ac:dyDescent="0.25">
      <c r="A71" s="4">
        <v>17</v>
      </c>
      <c r="B71" s="11" t="s">
        <v>38</v>
      </c>
      <c r="C71" s="7"/>
      <c r="D71" s="23">
        <v>9.1</v>
      </c>
      <c r="E71" s="9">
        <f t="shared" si="16"/>
        <v>60.666666666666671</v>
      </c>
      <c r="F71" s="10">
        <v>13326</v>
      </c>
      <c r="G71" s="10">
        <v>228</v>
      </c>
      <c r="H71" s="10">
        <f t="shared" si="0"/>
        <v>13554</v>
      </c>
      <c r="I71" s="9">
        <f t="shared" si="14"/>
        <v>84.712500000000006</v>
      </c>
      <c r="J71" s="4"/>
      <c r="K71" s="4"/>
      <c r="L71" s="4"/>
      <c r="M71" s="4" t="str">
        <f t="shared" si="3"/>
        <v>Thuộc diện sắp xếp</v>
      </c>
    </row>
    <row r="72" spans="1:13" ht="16.5" x14ac:dyDescent="0.25">
      <c r="A72" s="4">
        <v>18</v>
      </c>
      <c r="B72" s="11" t="s">
        <v>80</v>
      </c>
      <c r="C72" s="7"/>
      <c r="D72" s="23">
        <v>10.79</v>
      </c>
      <c r="E72" s="9">
        <f>D72/60*100</f>
        <v>17.983333333333331</v>
      </c>
      <c r="F72" s="10">
        <v>9920</v>
      </c>
      <c r="G72" s="10">
        <v>30</v>
      </c>
      <c r="H72" s="10">
        <f t="shared" si="0"/>
        <v>9950</v>
      </c>
      <c r="I72" s="9">
        <f t="shared" ref="I72" si="17">H72/10000*100</f>
        <v>99.5</v>
      </c>
      <c r="J72" s="4" t="s">
        <v>205</v>
      </c>
      <c r="K72" s="4"/>
      <c r="L72" s="4"/>
      <c r="M72" s="4" t="str">
        <f t="shared" si="3"/>
        <v>Thuộc diện sắp xếp</v>
      </c>
    </row>
    <row r="73" spans="1:13" ht="16.5" x14ac:dyDescent="0.25">
      <c r="A73" s="3" t="s">
        <v>81</v>
      </c>
      <c r="B73" s="12" t="s">
        <v>82</v>
      </c>
      <c r="C73" s="15"/>
      <c r="D73" s="22">
        <f>SUM(D74:D95)</f>
        <v>513.79</v>
      </c>
      <c r="E73" s="14"/>
      <c r="F73" s="13">
        <f>SUM(F74:F95)</f>
        <v>107643</v>
      </c>
      <c r="G73" s="13">
        <f>SUM(G74:G95)</f>
        <v>419</v>
      </c>
      <c r="H73" s="13">
        <f t="shared" si="0"/>
        <v>108062</v>
      </c>
      <c r="I73" s="14"/>
      <c r="J73" s="3"/>
      <c r="K73" s="3"/>
      <c r="L73" s="3"/>
      <c r="M73" s="4"/>
    </row>
    <row r="74" spans="1:13" ht="16.5" x14ac:dyDescent="0.25">
      <c r="A74" s="4">
        <v>1</v>
      </c>
      <c r="B74" s="11" t="s">
        <v>83</v>
      </c>
      <c r="C74" s="7"/>
      <c r="D74" s="23">
        <v>13.99</v>
      </c>
      <c r="E74" s="9">
        <f>D74/100*100</f>
        <v>13.99</v>
      </c>
      <c r="F74" s="10">
        <v>11867</v>
      </c>
      <c r="G74" s="10">
        <v>86</v>
      </c>
      <c r="H74" s="10">
        <f t="shared" si="0"/>
        <v>11953</v>
      </c>
      <c r="I74" s="9">
        <f t="shared" ref="I74" si="18">H74/10000*100</f>
        <v>119.53</v>
      </c>
      <c r="J74" s="4" t="s">
        <v>205</v>
      </c>
      <c r="K74" s="4"/>
      <c r="L74" s="4"/>
      <c r="M74" s="4" t="str">
        <f t="shared" si="3"/>
        <v>Thuộc diện sắp xếp</v>
      </c>
    </row>
    <row r="75" spans="1:13" ht="16.5" x14ac:dyDescent="0.25">
      <c r="A75" s="4">
        <v>2</v>
      </c>
      <c r="B75" s="11" t="s">
        <v>84</v>
      </c>
      <c r="C75" s="7"/>
      <c r="D75" s="23">
        <v>27.88</v>
      </c>
      <c r="E75" s="9">
        <f>D75/60*100</f>
        <v>46.466666666666669</v>
      </c>
      <c r="F75" s="10">
        <v>2633</v>
      </c>
      <c r="G75" s="10">
        <v>4</v>
      </c>
      <c r="H75" s="10">
        <f t="shared" ref="H75:H138" si="19">F75+G75</f>
        <v>2637</v>
      </c>
      <c r="I75" s="9">
        <f t="shared" ref="I75" si="20">H75/16000*100</f>
        <v>16.481249999999999</v>
      </c>
      <c r="J75" s="4"/>
      <c r="K75" s="4"/>
      <c r="L75" s="4"/>
      <c r="M75" s="4" t="str">
        <f t="shared" si="3"/>
        <v>Thuộc diện sắp xếp</v>
      </c>
    </row>
    <row r="76" spans="1:13" ht="16.5" x14ac:dyDescent="0.25">
      <c r="A76" s="4">
        <v>3</v>
      </c>
      <c r="B76" s="11" t="s">
        <v>85</v>
      </c>
      <c r="C76" s="7"/>
      <c r="D76" s="23">
        <v>28.45</v>
      </c>
      <c r="E76" s="9">
        <f>D76/100*100</f>
        <v>28.449999999999996</v>
      </c>
      <c r="F76" s="10">
        <v>5667</v>
      </c>
      <c r="G76" s="10">
        <v>17</v>
      </c>
      <c r="H76" s="10">
        <f t="shared" si="19"/>
        <v>5684</v>
      </c>
      <c r="I76" s="9">
        <f t="shared" ref="I76:I139" si="21">H76/10000*100</f>
        <v>56.84</v>
      </c>
      <c r="J76" s="4" t="s">
        <v>205</v>
      </c>
      <c r="K76" s="4"/>
      <c r="L76" s="4"/>
      <c r="M76" s="4" t="str">
        <f t="shared" ref="M76:M139" si="22">IF(AND(E76&lt;200,I76&lt;300),"Thuộc diện sắp xếp","Không thuộc diện sắp xếp")</f>
        <v>Thuộc diện sắp xếp</v>
      </c>
    </row>
    <row r="77" spans="1:13" ht="16.5" x14ac:dyDescent="0.25">
      <c r="A77" s="4">
        <v>4</v>
      </c>
      <c r="B77" s="11" t="s">
        <v>86</v>
      </c>
      <c r="C77" s="7"/>
      <c r="D77" s="23">
        <v>7.97</v>
      </c>
      <c r="E77" s="9">
        <f t="shared" ref="E77:E140" si="23">D77/100*100</f>
        <v>7.9699999999999989</v>
      </c>
      <c r="F77" s="10">
        <v>3775</v>
      </c>
      <c r="G77" s="10">
        <v>17</v>
      </c>
      <c r="H77" s="10">
        <f t="shared" si="19"/>
        <v>3792</v>
      </c>
      <c r="I77" s="9">
        <f t="shared" si="21"/>
        <v>37.92</v>
      </c>
      <c r="J77" s="4" t="s">
        <v>205</v>
      </c>
      <c r="K77" s="4"/>
      <c r="L77" s="4"/>
      <c r="M77" s="4" t="str">
        <f t="shared" si="22"/>
        <v>Thuộc diện sắp xếp</v>
      </c>
    </row>
    <row r="78" spans="1:13" ht="16.5" x14ac:dyDescent="0.25">
      <c r="A78" s="4">
        <v>5</v>
      </c>
      <c r="B78" s="11" t="s">
        <v>87</v>
      </c>
      <c r="C78" s="7"/>
      <c r="D78" s="23">
        <v>26.91</v>
      </c>
      <c r="E78" s="9">
        <f t="shared" si="23"/>
        <v>26.91</v>
      </c>
      <c r="F78" s="10">
        <v>4634</v>
      </c>
      <c r="G78" s="10">
        <v>18</v>
      </c>
      <c r="H78" s="10">
        <f t="shared" si="19"/>
        <v>4652</v>
      </c>
      <c r="I78" s="9">
        <f t="shared" si="21"/>
        <v>46.52</v>
      </c>
      <c r="J78" s="4" t="s">
        <v>205</v>
      </c>
      <c r="K78" s="4"/>
      <c r="L78" s="4"/>
      <c r="M78" s="4" t="str">
        <f t="shared" si="22"/>
        <v>Thuộc diện sắp xếp</v>
      </c>
    </row>
    <row r="79" spans="1:13" ht="16.5" x14ac:dyDescent="0.25">
      <c r="A79" s="4">
        <v>6</v>
      </c>
      <c r="B79" s="11" t="s">
        <v>88</v>
      </c>
      <c r="C79" s="7"/>
      <c r="D79" s="23">
        <v>16.760000000000002</v>
      </c>
      <c r="E79" s="9">
        <f t="shared" si="23"/>
        <v>16.760000000000002</v>
      </c>
      <c r="F79" s="10">
        <v>5128</v>
      </c>
      <c r="G79" s="10">
        <v>25</v>
      </c>
      <c r="H79" s="10">
        <f t="shared" si="19"/>
        <v>5153</v>
      </c>
      <c r="I79" s="9">
        <f t="shared" si="21"/>
        <v>51.53</v>
      </c>
      <c r="J79" s="4" t="s">
        <v>205</v>
      </c>
      <c r="K79" s="4"/>
      <c r="L79" s="4"/>
      <c r="M79" s="4" t="str">
        <f t="shared" si="22"/>
        <v>Thuộc diện sắp xếp</v>
      </c>
    </row>
    <row r="80" spans="1:13" ht="16.5" x14ac:dyDescent="0.25">
      <c r="A80" s="4">
        <v>7</v>
      </c>
      <c r="B80" s="11" t="s">
        <v>89</v>
      </c>
      <c r="C80" s="7"/>
      <c r="D80" s="23">
        <v>7.61</v>
      </c>
      <c r="E80" s="9">
        <f t="shared" si="23"/>
        <v>7.61</v>
      </c>
      <c r="F80" s="10">
        <v>3080</v>
      </c>
      <c r="G80" s="10">
        <v>7</v>
      </c>
      <c r="H80" s="10">
        <f t="shared" si="19"/>
        <v>3087</v>
      </c>
      <c r="I80" s="9">
        <f t="shared" si="21"/>
        <v>30.869999999999997</v>
      </c>
      <c r="J80" s="4" t="s">
        <v>205</v>
      </c>
      <c r="K80" s="4"/>
      <c r="L80" s="4"/>
      <c r="M80" s="4" t="str">
        <f t="shared" si="22"/>
        <v>Thuộc diện sắp xếp</v>
      </c>
    </row>
    <row r="81" spans="1:13" ht="16.5" x14ac:dyDescent="0.25">
      <c r="A81" s="4">
        <v>8</v>
      </c>
      <c r="B81" s="11" t="s">
        <v>90</v>
      </c>
      <c r="C81" s="7"/>
      <c r="D81" s="23">
        <v>12.53</v>
      </c>
      <c r="E81" s="9">
        <f t="shared" si="23"/>
        <v>12.53</v>
      </c>
      <c r="F81" s="10">
        <v>5006</v>
      </c>
      <c r="G81" s="10">
        <v>6</v>
      </c>
      <c r="H81" s="10">
        <f t="shared" si="19"/>
        <v>5012</v>
      </c>
      <c r="I81" s="9">
        <f t="shared" si="21"/>
        <v>50.12</v>
      </c>
      <c r="J81" s="4" t="s">
        <v>205</v>
      </c>
      <c r="K81" s="4"/>
      <c r="L81" s="4"/>
      <c r="M81" s="4" t="str">
        <f t="shared" si="22"/>
        <v>Thuộc diện sắp xếp</v>
      </c>
    </row>
    <row r="82" spans="1:13" ht="16.5" x14ac:dyDescent="0.25">
      <c r="A82" s="4">
        <v>9</v>
      </c>
      <c r="B82" s="11" t="s">
        <v>91</v>
      </c>
      <c r="C82" s="7"/>
      <c r="D82" s="23">
        <v>22.67</v>
      </c>
      <c r="E82" s="9">
        <f t="shared" si="23"/>
        <v>22.67</v>
      </c>
      <c r="F82" s="10">
        <v>6018</v>
      </c>
      <c r="G82" s="10">
        <v>32</v>
      </c>
      <c r="H82" s="10">
        <f t="shared" si="19"/>
        <v>6050</v>
      </c>
      <c r="I82" s="9">
        <f t="shared" si="21"/>
        <v>60.5</v>
      </c>
      <c r="J82" s="4" t="s">
        <v>205</v>
      </c>
      <c r="K82" s="4"/>
      <c r="L82" s="4"/>
      <c r="M82" s="4" t="str">
        <f t="shared" si="22"/>
        <v>Thuộc diện sắp xếp</v>
      </c>
    </row>
    <row r="83" spans="1:13" ht="16.5" x14ac:dyDescent="0.25">
      <c r="A83" s="4">
        <v>10</v>
      </c>
      <c r="B83" s="11" t="s">
        <v>92</v>
      </c>
      <c r="C83" s="7"/>
      <c r="D83" s="23">
        <v>43.49</v>
      </c>
      <c r="E83" s="9">
        <f t="shared" si="23"/>
        <v>43.49</v>
      </c>
      <c r="F83" s="10">
        <v>4690</v>
      </c>
      <c r="G83" s="10">
        <v>11</v>
      </c>
      <c r="H83" s="10">
        <f t="shared" si="19"/>
        <v>4701</v>
      </c>
      <c r="I83" s="9">
        <f t="shared" si="21"/>
        <v>47.010000000000005</v>
      </c>
      <c r="J83" s="4" t="s">
        <v>205</v>
      </c>
      <c r="K83" s="4"/>
      <c r="L83" s="4"/>
      <c r="M83" s="4" t="str">
        <f t="shared" si="22"/>
        <v>Thuộc diện sắp xếp</v>
      </c>
    </row>
    <row r="84" spans="1:13" ht="16.5" x14ac:dyDescent="0.25">
      <c r="A84" s="4">
        <v>11</v>
      </c>
      <c r="B84" s="11" t="s">
        <v>93</v>
      </c>
      <c r="C84" s="7"/>
      <c r="D84" s="23">
        <v>27.93</v>
      </c>
      <c r="E84" s="9">
        <f>D84/60*100</f>
        <v>46.55</v>
      </c>
      <c r="F84" s="10">
        <v>3365</v>
      </c>
      <c r="G84" s="10">
        <v>7</v>
      </c>
      <c r="H84" s="10">
        <f t="shared" si="19"/>
        <v>3372</v>
      </c>
      <c r="I84" s="9">
        <f t="shared" ref="I84" si="24">H84/16000*100</f>
        <v>21.074999999999999</v>
      </c>
      <c r="J84" s="4"/>
      <c r="K84" s="4"/>
      <c r="L84" s="4"/>
      <c r="M84" s="4" t="str">
        <f t="shared" si="22"/>
        <v>Thuộc diện sắp xếp</v>
      </c>
    </row>
    <row r="85" spans="1:13" ht="16.5" x14ac:dyDescent="0.25">
      <c r="A85" s="4">
        <v>12</v>
      </c>
      <c r="B85" s="11" t="s">
        <v>94</v>
      </c>
      <c r="C85" s="7"/>
      <c r="D85" s="23">
        <v>31.13</v>
      </c>
      <c r="E85" s="9">
        <f t="shared" si="23"/>
        <v>31.129999999999995</v>
      </c>
      <c r="F85" s="10">
        <v>6582</v>
      </c>
      <c r="G85" s="10">
        <v>11</v>
      </c>
      <c r="H85" s="10">
        <f t="shared" si="19"/>
        <v>6593</v>
      </c>
      <c r="I85" s="9">
        <f t="shared" si="21"/>
        <v>65.930000000000007</v>
      </c>
      <c r="J85" s="4" t="s">
        <v>205</v>
      </c>
      <c r="K85" s="4"/>
      <c r="L85" s="4"/>
      <c r="M85" s="4" t="str">
        <f t="shared" si="22"/>
        <v>Thuộc diện sắp xếp</v>
      </c>
    </row>
    <row r="86" spans="1:13" ht="16.5" x14ac:dyDescent="0.25">
      <c r="A86" s="4">
        <v>13</v>
      </c>
      <c r="B86" s="11" t="s">
        <v>95</v>
      </c>
      <c r="C86" s="7"/>
      <c r="D86" s="23">
        <v>14.61</v>
      </c>
      <c r="E86" s="9">
        <f t="shared" si="23"/>
        <v>14.610000000000001</v>
      </c>
      <c r="F86" s="10">
        <v>3575</v>
      </c>
      <c r="G86" s="10">
        <v>47</v>
      </c>
      <c r="H86" s="10">
        <f t="shared" si="19"/>
        <v>3622</v>
      </c>
      <c r="I86" s="9">
        <f t="shared" si="21"/>
        <v>36.22</v>
      </c>
      <c r="J86" s="4" t="s">
        <v>205</v>
      </c>
      <c r="K86" s="4"/>
      <c r="L86" s="4"/>
      <c r="M86" s="4" t="str">
        <f t="shared" si="22"/>
        <v>Thuộc diện sắp xếp</v>
      </c>
    </row>
    <row r="87" spans="1:13" ht="16.5" x14ac:dyDescent="0.25">
      <c r="A87" s="4">
        <v>14</v>
      </c>
      <c r="B87" s="11" t="s">
        <v>96</v>
      </c>
      <c r="C87" s="7"/>
      <c r="D87" s="23">
        <v>12.9</v>
      </c>
      <c r="E87" s="9">
        <f t="shared" si="23"/>
        <v>12.9</v>
      </c>
      <c r="F87" s="10">
        <v>2720</v>
      </c>
      <c r="G87" s="10">
        <v>11</v>
      </c>
      <c r="H87" s="10">
        <f t="shared" si="19"/>
        <v>2731</v>
      </c>
      <c r="I87" s="9">
        <f t="shared" si="21"/>
        <v>27.310000000000002</v>
      </c>
      <c r="J87" s="4" t="s">
        <v>205</v>
      </c>
      <c r="K87" s="4"/>
      <c r="L87" s="4"/>
      <c r="M87" s="4" t="str">
        <f t="shared" si="22"/>
        <v>Thuộc diện sắp xếp</v>
      </c>
    </row>
    <row r="88" spans="1:13" ht="16.5" x14ac:dyDescent="0.25">
      <c r="A88" s="4">
        <v>15</v>
      </c>
      <c r="B88" s="11" t="s">
        <v>97</v>
      </c>
      <c r="C88" s="7"/>
      <c r="D88" s="23">
        <v>20.74</v>
      </c>
      <c r="E88" s="9">
        <f t="shared" si="23"/>
        <v>20.74</v>
      </c>
      <c r="F88" s="10">
        <v>4451</v>
      </c>
      <c r="G88" s="10">
        <v>6</v>
      </c>
      <c r="H88" s="10">
        <f t="shared" si="19"/>
        <v>4457</v>
      </c>
      <c r="I88" s="9">
        <f t="shared" si="21"/>
        <v>44.57</v>
      </c>
      <c r="J88" s="4" t="s">
        <v>205</v>
      </c>
      <c r="K88" s="4"/>
      <c r="L88" s="4"/>
      <c r="M88" s="4" t="str">
        <f t="shared" si="22"/>
        <v>Thuộc diện sắp xếp</v>
      </c>
    </row>
    <row r="89" spans="1:13" ht="16.5" x14ac:dyDescent="0.25">
      <c r="A89" s="4">
        <v>16</v>
      </c>
      <c r="B89" s="11" t="s">
        <v>98</v>
      </c>
      <c r="C89" s="7"/>
      <c r="D89" s="23">
        <v>55.94</v>
      </c>
      <c r="E89" s="9">
        <f t="shared" si="23"/>
        <v>55.94</v>
      </c>
      <c r="F89" s="10">
        <v>5042</v>
      </c>
      <c r="G89" s="10">
        <v>12</v>
      </c>
      <c r="H89" s="10">
        <f t="shared" si="19"/>
        <v>5054</v>
      </c>
      <c r="I89" s="9">
        <f t="shared" ref="I89" si="25">H89/16000*100</f>
        <v>31.587500000000002</v>
      </c>
      <c r="J89" s="4"/>
      <c r="K89" s="4"/>
      <c r="L89" s="4"/>
      <c r="M89" s="4" t="str">
        <f t="shared" si="22"/>
        <v>Thuộc diện sắp xếp</v>
      </c>
    </row>
    <row r="90" spans="1:13" ht="16.5" x14ac:dyDescent="0.25">
      <c r="A90" s="4">
        <v>17</v>
      </c>
      <c r="B90" s="11" t="s">
        <v>99</v>
      </c>
      <c r="C90" s="7"/>
      <c r="D90" s="23">
        <v>14.85</v>
      </c>
      <c r="E90" s="9">
        <f t="shared" si="23"/>
        <v>14.85</v>
      </c>
      <c r="F90" s="10">
        <v>5834</v>
      </c>
      <c r="G90" s="10">
        <v>7</v>
      </c>
      <c r="H90" s="10">
        <f t="shared" si="19"/>
        <v>5841</v>
      </c>
      <c r="I90" s="9">
        <f t="shared" si="21"/>
        <v>58.41</v>
      </c>
      <c r="J90" s="4" t="s">
        <v>205</v>
      </c>
      <c r="K90" s="4"/>
      <c r="L90" s="4"/>
      <c r="M90" s="4" t="str">
        <f t="shared" si="22"/>
        <v>Thuộc diện sắp xếp</v>
      </c>
    </row>
    <row r="91" spans="1:13" ht="16.5" x14ac:dyDescent="0.25">
      <c r="A91" s="4">
        <v>18</v>
      </c>
      <c r="B91" s="11" t="s">
        <v>100</v>
      </c>
      <c r="C91" s="7"/>
      <c r="D91" s="23">
        <v>22.02</v>
      </c>
      <c r="E91" s="9">
        <f t="shared" si="23"/>
        <v>22.02</v>
      </c>
      <c r="F91" s="10">
        <v>3735</v>
      </c>
      <c r="G91" s="10">
        <v>23</v>
      </c>
      <c r="H91" s="10">
        <f t="shared" si="19"/>
        <v>3758</v>
      </c>
      <c r="I91" s="9">
        <f t="shared" si="21"/>
        <v>37.580000000000005</v>
      </c>
      <c r="J91" s="4" t="s">
        <v>205</v>
      </c>
      <c r="K91" s="4"/>
      <c r="L91" s="4"/>
      <c r="M91" s="4" t="str">
        <f t="shared" si="22"/>
        <v>Thuộc diện sắp xếp</v>
      </c>
    </row>
    <row r="92" spans="1:13" ht="16.5" x14ac:dyDescent="0.25">
      <c r="A92" s="4">
        <v>19</v>
      </c>
      <c r="B92" s="11" t="s">
        <v>101</v>
      </c>
      <c r="C92" s="7"/>
      <c r="D92" s="23">
        <v>59.94</v>
      </c>
      <c r="E92" s="9">
        <f t="shared" si="23"/>
        <v>59.939999999999991</v>
      </c>
      <c r="F92" s="10">
        <v>5091</v>
      </c>
      <c r="G92" s="10">
        <v>6</v>
      </c>
      <c r="H92" s="10">
        <f t="shared" si="19"/>
        <v>5097</v>
      </c>
      <c r="I92" s="9">
        <f t="shared" si="21"/>
        <v>50.970000000000006</v>
      </c>
      <c r="J92" s="4" t="s">
        <v>205</v>
      </c>
      <c r="K92" s="4"/>
      <c r="L92" s="4"/>
      <c r="M92" s="4" t="str">
        <f t="shared" si="22"/>
        <v>Thuộc diện sắp xếp</v>
      </c>
    </row>
    <row r="93" spans="1:13" ht="16.5" x14ac:dyDescent="0.25">
      <c r="A93" s="4">
        <v>20</v>
      </c>
      <c r="B93" s="11" t="s">
        <v>102</v>
      </c>
      <c r="C93" s="7"/>
      <c r="D93" s="23">
        <v>19.25</v>
      </c>
      <c r="E93" s="9">
        <f t="shared" si="23"/>
        <v>19.25</v>
      </c>
      <c r="F93" s="10">
        <v>4650</v>
      </c>
      <c r="G93" s="10">
        <v>11</v>
      </c>
      <c r="H93" s="10">
        <f t="shared" si="19"/>
        <v>4661</v>
      </c>
      <c r="I93" s="9">
        <f t="shared" si="21"/>
        <v>46.61</v>
      </c>
      <c r="J93" s="4" t="s">
        <v>205</v>
      </c>
      <c r="K93" s="4"/>
      <c r="L93" s="4"/>
      <c r="M93" s="4" t="str">
        <f t="shared" si="22"/>
        <v>Thuộc diện sắp xếp</v>
      </c>
    </row>
    <row r="94" spans="1:13" ht="16.5" x14ac:dyDescent="0.25">
      <c r="A94" s="4">
        <v>21</v>
      </c>
      <c r="B94" s="11" t="s">
        <v>103</v>
      </c>
      <c r="C94" s="7"/>
      <c r="D94" s="23">
        <v>12.69</v>
      </c>
      <c r="E94" s="9">
        <f t="shared" si="23"/>
        <v>12.689999999999998</v>
      </c>
      <c r="F94" s="10">
        <v>5545</v>
      </c>
      <c r="G94" s="10">
        <v>44</v>
      </c>
      <c r="H94" s="10">
        <f t="shared" si="19"/>
        <v>5589</v>
      </c>
      <c r="I94" s="9">
        <f t="shared" si="21"/>
        <v>55.889999999999993</v>
      </c>
      <c r="J94" s="4" t="s">
        <v>205</v>
      </c>
      <c r="K94" s="4"/>
      <c r="L94" s="4"/>
      <c r="M94" s="4" t="str">
        <f t="shared" si="22"/>
        <v>Thuộc diện sắp xếp</v>
      </c>
    </row>
    <row r="95" spans="1:13" ht="16.5" x14ac:dyDescent="0.25">
      <c r="A95" s="4">
        <v>22</v>
      </c>
      <c r="B95" s="11" t="s">
        <v>104</v>
      </c>
      <c r="C95" s="7"/>
      <c r="D95" s="23">
        <v>13.53</v>
      </c>
      <c r="E95" s="9">
        <f t="shared" si="23"/>
        <v>13.530000000000001</v>
      </c>
      <c r="F95" s="10">
        <v>4555</v>
      </c>
      <c r="G95" s="10">
        <v>11</v>
      </c>
      <c r="H95" s="10">
        <f t="shared" si="19"/>
        <v>4566</v>
      </c>
      <c r="I95" s="9">
        <f t="shared" si="21"/>
        <v>45.660000000000004</v>
      </c>
      <c r="J95" s="4" t="s">
        <v>205</v>
      </c>
      <c r="K95" s="4"/>
      <c r="L95" s="4"/>
      <c r="M95" s="4" t="str">
        <f t="shared" si="22"/>
        <v>Thuộc diện sắp xếp</v>
      </c>
    </row>
    <row r="96" spans="1:13" ht="16.5" x14ac:dyDescent="0.25">
      <c r="A96" s="3" t="s">
        <v>105</v>
      </c>
      <c r="B96" s="12" t="s">
        <v>106</v>
      </c>
      <c r="C96" s="15"/>
      <c r="D96" s="22">
        <f>SUM(D97:D110)</f>
        <v>349.8</v>
      </c>
      <c r="E96" s="14"/>
      <c r="F96" s="13">
        <f>SUM(F97:F110)</f>
        <v>115974</v>
      </c>
      <c r="G96" s="13">
        <f>SUM(G97:G110)</f>
        <v>564</v>
      </c>
      <c r="H96" s="13">
        <f t="shared" si="19"/>
        <v>116538</v>
      </c>
      <c r="I96" s="14"/>
      <c r="J96" s="3"/>
      <c r="K96" s="3"/>
      <c r="L96" s="3"/>
      <c r="M96" s="4"/>
    </row>
    <row r="97" spans="1:13" ht="16.5" x14ac:dyDescent="0.25">
      <c r="A97" s="4">
        <v>1</v>
      </c>
      <c r="B97" s="11" t="s">
        <v>107</v>
      </c>
      <c r="C97" s="7"/>
      <c r="D97" s="23">
        <v>15.68</v>
      </c>
      <c r="E97" s="9">
        <f t="shared" si="23"/>
        <v>15.68</v>
      </c>
      <c r="F97" s="10">
        <v>14004</v>
      </c>
      <c r="G97" s="10">
        <v>135</v>
      </c>
      <c r="H97" s="10">
        <f t="shared" si="19"/>
        <v>14139</v>
      </c>
      <c r="I97" s="9">
        <f t="shared" si="21"/>
        <v>141.38999999999999</v>
      </c>
      <c r="J97" s="4" t="s">
        <v>205</v>
      </c>
      <c r="K97" s="4"/>
      <c r="L97" s="4"/>
      <c r="M97" s="4" t="str">
        <f t="shared" si="22"/>
        <v>Thuộc diện sắp xếp</v>
      </c>
    </row>
    <row r="98" spans="1:13" ht="16.5" x14ac:dyDescent="0.25">
      <c r="A98" s="4">
        <v>2</v>
      </c>
      <c r="B98" s="11" t="s">
        <v>108</v>
      </c>
      <c r="C98" s="7"/>
      <c r="D98" s="23">
        <v>18.64</v>
      </c>
      <c r="E98" s="9">
        <f t="shared" si="23"/>
        <v>18.64</v>
      </c>
      <c r="F98" s="10">
        <v>11086</v>
      </c>
      <c r="G98" s="10">
        <v>111</v>
      </c>
      <c r="H98" s="10">
        <f t="shared" si="19"/>
        <v>11197</v>
      </c>
      <c r="I98" s="9">
        <f t="shared" si="21"/>
        <v>111.97</v>
      </c>
      <c r="J98" s="4" t="s">
        <v>205</v>
      </c>
      <c r="K98" s="4"/>
      <c r="L98" s="4"/>
      <c r="M98" s="4" t="str">
        <f t="shared" si="22"/>
        <v>Thuộc diện sắp xếp</v>
      </c>
    </row>
    <row r="99" spans="1:13" ht="16.5" x14ac:dyDescent="0.25">
      <c r="A99" s="4">
        <v>3</v>
      </c>
      <c r="B99" s="11" t="s">
        <v>109</v>
      </c>
      <c r="C99" s="7"/>
      <c r="D99" s="23">
        <v>16.93</v>
      </c>
      <c r="E99" s="9">
        <f t="shared" si="23"/>
        <v>16.93</v>
      </c>
      <c r="F99" s="10">
        <v>10750</v>
      </c>
      <c r="G99" s="10">
        <v>48</v>
      </c>
      <c r="H99" s="10">
        <f t="shared" si="19"/>
        <v>10798</v>
      </c>
      <c r="I99" s="9">
        <f t="shared" si="21"/>
        <v>107.98</v>
      </c>
      <c r="J99" s="4" t="s">
        <v>205</v>
      </c>
      <c r="K99" s="4"/>
      <c r="L99" s="4"/>
      <c r="M99" s="4" t="str">
        <f t="shared" si="22"/>
        <v>Thuộc diện sắp xếp</v>
      </c>
    </row>
    <row r="100" spans="1:13" ht="16.5" x14ac:dyDescent="0.25">
      <c r="A100" s="4">
        <v>4</v>
      </c>
      <c r="B100" s="11" t="s">
        <v>110</v>
      </c>
      <c r="C100" s="7"/>
      <c r="D100" s="23">
        <v>35.64</v>
      </c>
      <c r="E100" s="9">
        <f t="shared" si="23"/>
        <v>35.64</v>
      </c>
      <c r="F100" s="10">
        <v>10190</v>
      </c>
      <c r="G100" s="10">
        <v>17</v>
      </c>
      <c r="H100" s="10">
        <f t="shared" si="19"/>
        <v>10207</v>
      </c>
      <c r="I100" s="9">
        <f t="shared" si="21"/>
        <v>102.07</v>
      </c>
      <c r="J100" s="4" t="s">
        <v>205</v>
      </c>
      <c r="K100" s="4"/>
      <c r="L100" s="4"/>
      <c r="M100" s="4" t="str">
        <f t="shared" si="22"/>
        <v>Thuộc diện sắp xếp</v>
      </c>
    </row>
    <row r="101" spans="1:13" ht="16.5" x14ac:dyDescent="0.25">
      <c r="A101" s="4">
        <v>5</v>
      </c>
      <c r="B101" s="11" t="s">
        <v>111</v>
      </c>
      <c r="C101" s="7"/>
      <c r="D101" s="23">
        <v>8.98</v>
      </c>
      <c r="E101" s="9">
        <f t="shared" si="23"/>
        <v>8.98</v>
      </c>
      <c r="F101" s="10">
        <v>3101</v>
      </c>
      <c r="G101" s="10">
        <v>18</v>
      </c>
      <c r="H101" s="10">
        <f t="shared" si="19"/>
        <v>3119</v>
      </c>
      <c r="I101" s="9">
        <f t="shared" si="21"/>
        <v>31.19</v>
      </c>
      <c r="J101" s="4" t="s">
        <v>205</v>
      </c>
      <c r="K101" s="4"/>
      <c r="L101" s="4"/>
      <c r="M101" s="4" t="str">
        <f t="shared" si="22"/>
        <v>Thuộc diện sắp xếp</v>
      </c>
    </row>
    <row r="102" spans="1:13" ht="16.5" x14ac:dyDescent="0.25">
      <c r="A102" s="4">
        <v>6</v>
      </c>
      <c r="B102" s="11" t="s">
        <v>112</v>
      </c>
      <c r="C102" s="7"/>
      <c r="D102" s="23">
        <v>16.37</v>
      </c>
      <c r="E102" s="9">
        <f t="shared" si="23"/>
        <v>16.37</v>
      </c>
      <c r="F102" s="10">
        <v>4023</v>
      </c>
      <c r="G102" s="10">
        <v>17</v>
      </c>
      <c r="H102" s="10">
        <f t="shared" si="19"/>
        <v>4040</v>
      </c>
      <c r="I102" s="9">
        <f t="shared" si="21"/>
        <v>40.400000000000006</v>
      </c>
      <c r="J102" s="4" t="s">
        <v>205</v>
      </c>
      <c r="K102" s="4"/>
      <c r="L102" s="4"/>
      <c r="M102" s="4" t="str">
        <f t="shared" si="22"/>
        <v>Thuộc diện sắp xếp</v>
      </c>
    </row>
    <row r="103" spans="1:13" ht="16.5" x14ac:dyDescent="0.25">
      <c r="A103" s="4">
        <v>7</v>
      </c>
      <c r="B103" s="11" t="s">
        <v>113</v>
      </c>
      <c r="C103" s="7"/>
      <c r="D103" s="23">
        <v>22.77</v>
      </c>
      <c r="E103" s="9">
        <f t="shared" si="23"/>
        <v>22.77</v>
      </c>
      <c r="F103" s="10">
        <v>6818</v>
      </c>
      <c r="G103" s="10">
        <v>3</v>
      </c>
      <c r="H103" s="10">
        <f t="shared" si="19"/>
        <v>6821</v>
      </c>
      <c r="I103" s="9">
        <f t="shared" si="21"/>
        <v>68.210000000000008</v>
      </c>
      <c r="J103" s="4" t="s">
        <v>205</v>
      </c>
      <c r="K103" s="4"/>
      <c r="L103" s="4"/>
      <c r="M103" s="4" t="str">
        <f t="shared" si="22"/>
        <v>Thuộc diện sắp xếp</v>
      </c>
    </row>
    <row r="104" spans="1:13" ht="16.5" x14ac:dyDescent="0.25">
      <c r="A104" s="4">
        <v>8</v>
      </c>
      <c r="B104" s="11" t="s">
        <v>114</v>
      </c>
      <c r="C104" s="7"/>
      <c r="D104" s="23">
        <v>15.85</v>
      </c>
      <c r="E104" s="9">
        <f t="shared" si="23"/>
        <v>15.85</v>
      </c>
      <c r="F104" s="10">
        <v>3656</v>
      </c>
      <c r="G104" s="10">
        <v>13</v>
      </c>
      <c r="H104" s="10">
        <f t="shared" si="19"/>
        <v>3669</v>
      </c>
      <c r="I104" s="9">
        <f t="shared" si="21"/>
        <v>36.69</v>
      </c>
      <c r="J104" s="4" t="s">
        <v>205</v>
      </c>
      <c r="K104" s="4"/>
      <c r="L104" s="4"/>
      <c r="M104" s="4" t="str">
        <f t="shared" si="22"/>
        <v>Thuộc diện sắp xếp</v>
      </c>
    </row>
    <row r="105" spans="1:13" ht="16.5" x14ac:dyDescent="0.25">
      <c r="A105" s="4">
        <v>9</v>
      </c>
      <c r="B105" s="11" t="s">
        <v>115</v>
      </c>
      <c r="C105" s="7"/>
      <c r="D105" s="23">
        <v>25.47</v>
      </c>
      <c r="E105" s="9">
        <f t="shared" si="23"/>
        <v>25.47</v>
      </c>
      <c r="F105" s="10">
        <v>10269</v>
      </c>
      <c r="G105" s="10">
        <v>44</v>
      </c>
      <c r="H105" s="10">
        <f t="shared" si="19"/>
        <v>10313</v>
      </c>
      <c r="I105" s="9">
        <f t="shared" si="21"/>
        <v>103.13000000000001</v>
      </c>
      <c r="J105" s="4" t="s">
        <v>205</v>
      </c>
      <c r="K105" s="4"/>
      <c r="L105" s="4"/>
      <c r="M105" s="4" t="str">
        <f t="shared" si="22"/>
        <v>Thuộc diện sắp xếp</v>
      </c>
    </row>
    <row r="106" spans="1:13" ht="16.5" x14ac:dyDescent="0.25">
      <c r="A106" s="4">
        <v>10</v>
      </c>
      <c r="B106" s="11" t="s">
        <v>116</v>
      </c>
      <c r="C106" s="7"/>
      <c r="D106" s="23">
        <v>18.36</v>
      </c>
      <c r="E106" s="9">
        <f t="shared" si="23"/>
        <v>18.36</v>
      </c>
      <c r="F106" s="10">
        <v>10273</v>
      </c>
      <c r="G106" s="10">
        <v>48</v>
      </c>
      <c r="H106" s="10">
        <f t="shared" si="19"/>
        <v>10321</v>
      </c>
      <c r="I106" s="9">
        <f t="shared" si="21"/>
        <v>103.21000000000001</v>
      </c>
      <c r="J106" s="4" t="s">
        <v>205</v>
      </c>
      <c r="K106" s="4"/>
      <c r="L106" s="4"/>
      <c r="M106" s="4" t="str">
        <f t="shared" si="22"/>
        <v>Thuộc diện sắp xếp</v>
      </c>
    </row>
    <row r="107" spans="1:13" ht="16.5" x14ac:dyDescent="0.25">
      <c r="A107" s="4">
        <v>11</v>
      </c>
      <c r="B107" s="11" t="s">
        <v>117</v>
      </c>
      <c r="C107" s="7"/>
      <c r="D107" s="23">
        <v>35.61</v>
      </c>
      <c r="E107" s="9">
        <f t="shared" si="23"/>
        <v>35.61</v>
      </c>
      <c r="F107" s="10">
        <v>8355</v>
      </c>
      <c r="G107" s="10">
        <v>24</v>
      </c>
      <c r="H107" s="10">
        <f t="shared" si="19"/>
        <v>8379</v>
      </c>
      <c r="I107" s="9">
        <f t="shared" si="21"/>
        <v>83.789999999999992</v>
      </c>
      <c r="J107" s="4" t="s">
        <v>205</v>
      </c>
      <c r="K107" s="4"/>
      <c r="L107" s="4"/>
      <c r="M107" s="4" t="str">
        <f t="shared" si="22"/>
        <v>Thuộc diện sắp xếp</v>
      </c>
    </row>
    <row r="108" spans="1:13" ht="16.5" x14ac:dyDescent="0.25">
      <c r="A108" s="4">
        <v>12</v>
      </c>
      <c r="B108" s="11" t="s">
        <v>118</v>
      </c>
      <c r="C108" s="7"/>
      <c r="D108" s="23">
        <v>42.43</v>
      </c>
      <c r="E108" s="9">
        <f t="shared" si="23"/>
        <v>42.43</v>
      </c>
      <c r="F108" s="10">
        <v>8350</v>
      </c>
      <c r="G108" s="10">
        <v>21</v>
      </c>
      <c r="H108" s="10">
        <f t="shared" si="19"/>
        <v>8371</v>
      </c>
      <c r="I108" s="9">
        <f t="shared" si="21"/>
        <v>83.71</v>
      </c>
      <c r="J108" s="4" t="s">
        <v>205</v>
      </c>
      <c r="K108" s="4"/>
      <c r="L108" s="4"/>
      <c r="M108" s="4" t="str">
        <f t="shared" si="22"/>
        <v>Thuộc diện sắp xếp</v>
      </c>
    </row>
    <row r="109" spans="1:13" ht="16.5" x14ac:dyDescent="0.25">
      <c r="A109" s="4">
        <v>13</v>
      </c>
      <c r="B109" s="11" t="s">
        <v>119</v>
      </c>
      <c r="C109" s="7"/>
      <c r="D109" s="23">
        <v>47.06</v>
      </c>
      <c r="E109" s="9">
        <f t="shared" si="23"/>
        <v>47.06</v>
      </c>
      <c r="F109" s="10">
        <v>7708</v>
      </c>
      <c r="G109" s="10">
        <v>52</v>
      </c>
      <c r="H109" s="10">
        <f t="shared" si="19"/>
        <v>7760</v>
      </c>
      <c r="I109" s="9">
        <f t="shared" si="21"/>
        <v>77.600000000000009</v>
      </c>
      <c r="J109" s="4" t="s">
        <v>205</v>
      </c>
      <c r="K109" s="4"/>
      <c r="L109" s="4"/>
      <c r="M109" s="4" t="str">
        <f t="shared" si="22"/>
        <v>Thuộc diện sắp xếp</v>
      </c>
    </row>
    <row r="110" spans="1:13" ht="16.5" x14ac:dyDescent="0.25">
      <c r="A110" s="4">
        <v>14</v>
      </c>
      <c r="B110" s="11" t="s">
        <v>120</v>
      </c>
      <c r="C110" s="7"/>
      <c r="D110" s="23">
        <v>30.01</v>
      </c>
      <c r="E110" s="9">
        <f t="shared" si="23"/>
        <v>30.010000000000005</v>
      </c>
      <c r="F110" s="10">
        <v>7391</v>
      </c>
      <c r="G110" s="10">
        <v>13</v>
      </c>
      <c r="H110" s="10">
        <f t="shared" si="19"/>
        <v>7404</v>
      </c>
      <c r="I110" s="9">
        <f t="shared" si="21"/>
        <v>74.039999999999992</v>
      </c>
      <c r="J110" s="4" t="s">
        <v>205</v>
      </c>
      <c r="K110" s="4"/>
      <c r="L110" s="4"/>
      <c r="M110" s="4" t="str">
        <f t="shared" si="22"/>
        <v>Thuộc diện sắp xếp</v>
      </c>
    </row>
    <row r="111" spans="1:13" ht="16.5" x14ac:dyDescent="0.25">
      <c r="A111" s="3" t="s">
        <v>138</v>
      </c>
      <c r="B111" s="12" t="s">
        <v>122</v>
      </c>
      <c r="C111" s="15"/>
      <c r="D111" s="22">
        <f>SUM(D112:D125)</f>
        <v>431.72999999999996</v>
      </c>
      <c r="E111" s="14"/>
      <c r="F111" s="13">
        <f>SUM(F112:F125)</f>
        <v>104221</v>
      </c>
      <c r="G111" s="13">
        <f>SUM(G112:G125)</f>
        <v>630</v>
      </c>
      <c r="H111" s="13">
        <f t="shared" si="19"/>
        <v>104851</v>
      </c>
      <c r="I111" s="14"/>
      <c r="J111" s="3"/>
      <c r="K111" s="3"/>
      <c r="L111" s="3"/>
      <c r="M111" s="4"/>
    </row>
    <row r="112" spans="1:13" ht="16.5" x14ac:dyDescent="0.25">
      <c r="A112" s="4">
        <v>1</v>
      </c>
      <c r="B112" s="11" t="s">
        <v>123</v>
      </c>
      <c r="C112" s="7"/>
      <c r="D112" s="23">
        <v>10.210000000000001</v>
      </c>
      <c r="E112" s="9">
        <f t="shared" si="23"/>
        <v>10.210000000000001</v>
      </c>
      <c r="F112" s="10">
        <v>3946</v>
      </c>
      <c r="G112" s="10">
        <v>25</v>
      </c>
      <c r="H112" s="10">
        <f t="shared" si="19"/>
        <v>3971</v>
      </c>
      <c r="I112" s="9">
        <f t="shared" si="21"/>
        <v>39.71</v>
      </c>
      <c r="J112" s="4" t="s">
        <v>205</v>
      </c>
      <c r="K112" s="4"/>
      <c r="L112" s="4"/>
      <c r="M112" s="4" t="str">
        <f t="shared" si="22"/>
        <v>Thuộc diện sắp xếp</v>
      </c>
    </row>
    <row r="113" spans="1:13" ht="16.5" x14ac:dyDescent="0.25">
      <c r="A113" s="4">
        <v>2</v>
      </c>
      <c r="B113" s="11" t="s">
        <v>124</v>
      </c>
      <c r="C113" s="7"/>
      <c r="D113" s="23">
        <v>27.03</v>
      </c>
      <c r="E113" s="9">
        <f t="shared" si="23"/>
        <v>27.029999999999998</v>
      </c>
      <c r="F113" s="10">
        <v>10052</v>
      </c>
      <c r="G113" s="10">
        <v>33</v>
      </c>
      <c r="H113" s="10">
        <f t="shared" si="19"/>
        <v>10085</v>
      </c>
      <c r="I113" s="9">
        <f t="shared" si="21"/>
        <v>100.85</v>
      </c>
      <c r="J113" s="4" t="s">
        <v>205</v>
      </c>
      <c r="K113" s="4"/>
      <c r="L113" s="4"/>
      <c r="M113" s="4" t="str">
        <f t="shared" si="22"/>
        <v>Thuộc diện sắp xếp</v>
      </c>
    </row>
    <row r="114" spans="1:13" ht="16.5" x14ac:dyDescent="0.25">
      <c r="A114" s="4">
        <v>3</v>
      </c>
      <c r="B114" s="11" t="s">
        <v>125</v>
      </c>
      <c r="C114" s="7"/>
      <c r="D114" s="23">
        <v>40.54</v>
      </c>
      <c r="E114" s="9">
        <f t="shared" si="23"/>
        <v>40.54</v>
      </c>
      <c r="F114" s="10">
        <v>4025</v>
      </c>
      <c r="G114" s="10">
        <v>3</v>
      </c>
      <c r="H114" s="10">
        <f t="shared" si="19"/>
        <v>4028</v>
      </c>
      <c r="I114" s="9">
        <f t="shared" si="21"/>
        <v>40.28</v>
      </c>
      <c r="J114" s="4" t="s">
        <v>205</v>
      </c>
      <c r="K114" s="4"/>
      <c r="L114" s="4"/>
      <c r="M114" s="4" t="str">
        <f t="shared" si="22"/>
        <v>Thuộc diện sắp xếp</v>
      </c>
    </row>
    <row r="115" spans="1:13" ht="16.5" x14ac:dyDescent="0.25">
      <c r="A115" s="4">
        <v>4</v>
      </c>
      <c r="B115" s="11" t="s">
        <v>126</v>
      </c>
      <c r="C115" s="7"/>
      <c r="D115" s="23">
        <v>12.44</v>
      </c>
      <c r="E115" s="9">
        <f t="shared" si="23"/>
        <v>12.44</v>
      </c>
      <c r="F115" s="10">
        <v>3154</v>
      </c>
      <c r="G115" s="10">
        <v>15</v>
      </c>
      <c r="H115" s="10">
        <f t="shared" si="19"/>
        <v>3169</v>
      </c>
      <c r="I115" s="9">
        <f t="shared" si="21"/>
        <v>31.69</v>
      </c>
      <c r="J115" s="4" t="s">
        <v>205</v>
      </c>
      <c r="K115" s="4"/>
      <c r="L115" s="4"/>
      <c r="M115" s="4" t="str">
        <f t="shared" si="22"/>
        <v>Thuộc diện sắp xếp</v>
      </c>
    </row>
    <row r="116" spans="1:13" ht="16.5" x14ac:dyDescent="0.25">
      <c r="A116" s="4">
        <v>5</v>
      </c>
      <c r="B116" s="11" t="s">
        <v>127</v>
      </c>
      <c r="C116" s="7"/>
      <c r="D116" s="23">
        <v>13.39</v>
      </c>
      <c r="E116" s="9">
        <f t="shared" si="23"/>
        <v>13.390000000000002</v>
      </c>
      <c r="F116" s="10">
        <v>14189</v>
      </c>
      <c r="G116" s="10">
        <v>217</v>
      </c>
      <c r="H116" s="10">
        <f t="shared" si="19"/>
        <v>14406</v>
      </c>
      <c r="I116" s="9">
        <f t="shared" si="21"/>
        <v>144.06</v>
      </c>
      <c r="J116" s="4" t="s">
        <v>205</v>
      </c>
      <c r="K116" s="4"/>
      <c r="L116" s="4"/>
      <c r="M116" s="4" t="str">
        <f t="shared" si="22"/>
        <v>Thuộc diện sắp xếp</v>
      </c>
    </row>
    <row r="117" spans="1:13" ht="16.5" x14ac:dyDescent="0.25">
      <c r="A117" s="4">
        <v>6</v>
      </c>
      <c r="B117" s="11" t="s">
        <v>128</v>
      </c>
      <c r="C117" s="7"/>
      <c r="D117" s="23">
        <v>11.9</v>
      </c>
      <c r="E117" s="9">
        <f t="shared" si="23"/>
        <v>11.9</v>
      </c>
      <c r="F117" s="10">
        <v>5257</v>
      </c>
      <c r="G117" s="10">
        <v>36</v>
      </c>
      <c r="H117" s="10">
        <f t="shared" si="19"/>
        <v>5293</v>
      </c>
      <c r="I117" s="9">
        <f t="shared" si="21"/>
        <v>52.93</v>
      </c>
      <c r="J117" s="4" t="s">
        <v>205</v>
      </c>
      <c r="K117" s="4"/>
      <c r="L117" s="4"/>
      <c r="M117" s="4" t="str">
        <f t="shared" si="22"/>
        <v>Thuộc diện sắp xếp</v>
      </c>
    </row>
    <row r="118" spans="1:13" ht="16.5" x14ac:dyDescent="0.25">
      <c r="A118" s="4">
        <v>7</v>
      </c>
      <c r="B118" s="11" t="s">
        <v>129</v>
      </c>
      <c r="C118" s="7"/>
      <c r="D118" s="23">
        <v>55.82</v>
      </c>
      <c r="E118" s="9">
        <f t="shared" si="23"/>
        <v>55.82</v>
      </c>
      <c r="F118" s="10">
        <v>7235</v>
      </c>
      <c r="G118" s="10">
        <v>7</v>
      </c>
      <c r="H118" s="10">
        <f t="shared" si="19"/>
        <v>7242</v>
      </c>
      <c r="I118" s="9">
        <f t="shared" si="21"/>
        <v>72.42</v>
      </c>
      <c r="J118" s="4" t="s">
        <v>205</v>
      </c>
      <c r="K118" s="4"/>
      <c r="L118" s="4"/>
      <c r="M118" s="4" t="str">
        <f t="shared" si="22"/>
        <v>Thuộc diện sắp xếp</v>
      </c>
    </row>
    <row r="119" spans="1:13" ht="16.5" x14ac:dyDescent="0.25">
      <c r="A119" s="4">
        <v>8</v>
      </c>
      <c r="B119" s="11" t="s">
        <v>130</v>
      </c>
      <c r="C119" s="7"/>
      <c r="D119" s="23">
        <v>30.15</v>
      </c>
      <c r="E119" s="9">
        <f t="shared" si="23"/>
        <v>30.15</v>
      </c>
      <c r="F119" s="10">
        <v>7839</v>
      </c>
      <c r="G119" s="10">
        <v>55</v>
      </c>
      <c r="H119" s="10">
        <f t="shared" si="19"/>
        <v>7894</v>
      </c>
      <c r="I119" s="9">
        <f t="shared" si="21"/>
        <v>78.94</v>
      </c>
      <c r="J119" s="4" t="s">
        <v>205</v>
      </c>
      <c r="K119" s="4"/>
      <c r="L119" s="4"/>
      <c r="M119" s="4" t="str">
        <f t="shared" si="22"/>
        <v>Thuộc diện sắp xếp</v>
      </c>
    </row>
    <row r="120" spans="1:13" ht="16.5" x14ac:dyDescent="0.25">
      <c r="A120" s="4">
        <v>9</v>
      </c>
      <c r="B120" s="11" t="s">
        <v>131</v>
      </c>
      <c r="C120" s="7"/>
      <c r="D120" s="23">
        <v>18.22</v>
      </c>
      <c r="E120" s="9">
        <f t="shared" si="23"/>
        <v>18.22</v>
      </c>
      <c r="F120" s="10">
        <v>7326</v>
      </c>
      <c r="G120" s="10">
        <v>16</v>
      </c>
      <c r="H120" s="10">
        <f t="shared" si="19"/>
        <v>7342</v>
      </c>
      <c r="I120" s="9">
        <f t="shared" si="21"/>
        <v>73.42</v>
      </c>
      <c r="J120" s="4" t="s">
        <v>205</v>
      </c>
      <c r="K120" s="4"/>
      <c r="L120" s="4"/>
      <c r="M120" s="4" t="str">
        <f t="shared" si="22"/>
        <v>Thuộc diện sắp xếp</v>
      </c>
    </row>
    <row r="121" spans="1:13" ht="16.5" x14ac:dyDescent="0.25">
      <c r="A121" s="4">
        <v>10</v>
      </c>
      <c r="B121" s="11" t="s">
        <v>132</v>
      </c>
      <c r="C121" s="7"/>
      <c r="D121" s="23">
        <v>24.48</v>
      </c>
      <c r="E121" s="9">
        <f t="shared" si="23"/>
        <v>24.48</v>
      </c>
      <c r="F121" s="10">
        <v>12178</v>
      </c>
      <c r="G121" s="10">
        <v>31</v>
      </c>
      <c r="H121" s="10">
        <f t="shared" si="19"/>
        <v>12209</v>
      </c>
      <c r="I121" s="9">
        <f t="shared" si="21"/>
        <v>122.09</v>
      </c>
      <c r="J121" s="4" t="s">
        <v>205</v>
      </c>
      <c r="K121" s="4"/>
      <c r="L121" s="4"/>
      <c r="M121" s="4" t="str">
        <f t="shared" si="22"/>
        <v>Thuộc diện sắp xếp</v>
      </c>
    </row>
    <row r="122" spans="1:13" ht="16.5" x14ac:dyDescent="0.25">
      <c r="A122" s="4">
        <v>11</v>
      </c>
      <c r="B122" s="11" t="s">
        <v>133</v>
      </c>
      <c r="C122" s="7"/>
      <c r="D122" s="23">
        <v>14.32</v>
      </c>
      <c r="E122" s="9">
        <f t="shared" si="23"/>
        <v>14.32</v>
      </c>
      <c r="F122" s="10">
        <v>3540</v>
      </c>
      <c r="G122" s="10">
        <v>60</v>
      </c>
      <c r="H122" s="10">
        <f t="shared" si="19"/>
        <v>3600</v>
      </c>
      <c r="I122" s="9">
        <f t="shared" si="21"/>
        <v>36</v>
      </c>
      <c r="J122" s="4" t="s">
        <v>205</v>
      </c>
      <c r="K122" s="4"/>
      <c r="L122" s="4"/>
      <c r="M122" s="4" t="str">
        <f t="shared" si="22"/>
        <v>Thuộc diện sắp xếp</v>
      </c>
    </row>
    <row r="123" spans="1:13" ht="16.5" x14ac:dyDescent="0.25">
      <c r="A123" s="4">
        <v>12</v>
      </c>
      <c r="B123" s="11" t="s">
        <v>134</v>
      </c>
      <c r="C123" s="7"/>
      <c r="D123" s="23">
        <v>44.31</v>
      </c>
      <c r="E123" s="9">
        <f t="shared" si="23"/>
        <v>44.31</v>
      </c>
      <c r="F123" s="10">
        <v>7119</v>
      </c>
      <c r="G123" s="10">
        <v>118</v>
      </c>
      <c r="H123" s="10">
        <f t="shared" si="19"/>
        <v>7237</v>
      </c>
      <c r="I123" s="9">
        <f t="shared" si="21"/>
        <v>72.37</v>
      </c>
      <c r="J123" s="4" t="s">
        <v>205</v>
      </c>
      <c r="K123" s="4"/>
      <c r="L123" s="4"/>
      <c r="M123" s="4" t="str">
        <f t="shared" si="22"/>
        <v>Thuộc diện sắp xếp</v>
      </c>
    </row>
    <row r="124" spans="1:13" ht="16.5" x14ac:dyDescent="0.25">
      <c r="A124" s="4">
        <v>13</v>
      </c>
      <c r="B124" s="11" t="s">
        <v>135</v>
      </c>
      <c r="C124" s="7"/>
      <c r="D124" s="23">
        <v>66.09</v>
      </c>
      <c r="E124" s="9">
        <f t="shared" si="23"/>
        <v>66.09</v>
      </c>
      <c r="F124" s="10">
        <v>12029</v>
      </c>
      <c r="G124" s="10">
        <v>12</v>
      </c>
      <c r="H124" s="10">
        <f t="shared" si="19"/>
        <v>12041</v>
      </c>
      <c r="I124" s="9">
        <f t="shared" si="21"/>
        <v>120.41</v>
      </c>
      <c r="J124" s="4" t="s">
        <v>205</v>
      </c>
      <c r="K124" s="4"/>
      <c r="L124" s="4"/>
      <c r="M124" s="4" t="str">
        <f t="shared" si="22"/>
        <v>Thuộc diện sắp xếp</v>
      </c>
    </row>
    <row r="125" spans="1:13" ht="16.5" x14ac:dyDescent="0.25">
      <c r="A125" s="4">
        <v>14</v>
      </c>
      <c r="B125" s="11" t="s">
        <v>136</v>
      </c>
      <c r="C125" s="7"/>
      <c r="D125" s="23">
        <v>62.83</v>
      </c>
      <c r="E125" s="9">
        <f t="shared" si="23"/>
        <v>62.83</v>
      </c>
      <c r="F125" s="10">
        <v>6332</v>
      </c>
      <c r="G125" s="10">
        <v>2</v>
      </c>
      <c r="H125" s="10">
        <f t="shared" si="19"/>
        <v>6334</v>
      </c>
      <c r="I125" s="9">
        <f t="shared" si="21"/>
        <v>63.339999999999996</v>
      </c>
      <c r="J125" s="4" t="s">
        <v>205</v>
      </c>
      <c r="K125" s="4"/>
      <c r="L125" s="4"/>
      <c r="M125" s="4" t="str">
        <f t="shared" si="22"/>
        <v>Thuộc diện sắp xếp</v>
      </c>
    </row>
    <row r="126" spans="1:13" ht="16.5" x14ac:dyDescent="0.25">
      <c r="A126" s="3" t="s">
        <v>121</v>
      </c>
      <c r="B126" s="12" t="s">
        <v>139</v>
      </c>
      <c r="C126" s="15"/>
      <c r="D126" s="22">
        <f>SUM(D127:D141)</f>
        <v>838.3900000000001</v>
      </c>
      <c r="E126" s="14"/>
      <c r="F126" s="13">
        <f>SUM(F127:F141)</f>
        <v>79202</v>
      </c>
      <c r="G126" s="13">
        <f>SUM(G127:G141)</f>
        <v>425</v>
      </c>
      <c r="H126" s="13">
        <f t="shared" si="19"/>
        <v>79627</v>
      </c>
      <c r="I126" s="9">
        <f t="shared" si="21"/>
        <v>796.27</v>
      </c>
      <c r="J126" s="4" t="s">
        <v>205</v>
      </c>
      <c r="K126" s="3"/>
      <c r="L126" s="3"/>
      <c r="M126" s="4"/>
    </row>
    <row r="127" spans="1:13" ht="16.5" x14ac:dyDescent="0.25">
      <c r="A127" s="4">
        <v>1</v>
      </c>
      <c r="B127" s="11" t="s">
        <v>140</v>
      </c>
      <c r="C127" s="15"/>
      <c r="D127" s="23">
        <v>10.53</v>
      </c>
      <c r="E127" s="9">
        <f t="shared" si="23"/>
        <v>10.53</v>
      </c>
      <c r="F127" s="10">
        <v>4088</v>
      </c>
      <c r="G127" s="10">
        <v>83</v>
      </c>
      <c r="H127" s="10">
        <f t="shared" si="19"/>
        <v>4171</v>
      </c>
      <c r="I127" s="9">
        <f t="shared" si="21"/>
        <v>41.71</v>
      </c>
      <c r="J127" s="4" t="s">
        <v>205</v>
      </c>
      <c r="K127" s="3"/>
      <c r="L127" s="3"/>
      <c r="M127" s="4" t="str">
        <f t="shared" si="22"/>
        <v>Thuộc diện sắp xếp</v>
      </c>
    </row>
    <row r="128" spans="1:13" ht="16.5" x14ac:dyDescent="0.25">
      <c r="A128" s="4">
        <v>2</v>
      </c>
      <c r="B128" s="11" t="s">
        <v>141</v>
      </c>
      <c r="C128" s="15"/>
      <c r="D128" s="23">
        <v>29</v>
      </c>
      <c r="E128" s="9">
        <f t="shared" si="23"/>
        <v>28.999999999999996</v>
      </c>
      <c r="F128" s="10">
        <v>6605</v>
      </c>
      <c r="G128" s="10">
        <v>30</v>
      </c>
      <c r="H128" s="10">
        <f t="shared" si="19"/>
        <v>6635</v>
      </c>
      <c r="I128" s="9">
        <f t="shared" si="21"/>
        <v>66.349999999999994</v>
      </c>
      <c r="J128" s="4" t="s">
        <v>205</v>
      </c>
      <c r="K128" s="3"/>
      <c r="L128" s="3"/>
      <c r="M128" s="4" t="str">
        <f t="shared" si="22"/>
        <v>Thuộc diện sắp xếp</v>
      </c>
    </row>
    <row r="129" spans="1:13" ht="16.5" x14ac:dyDescent="0.25">
      <c r="A129" s="4">
        <v>3</v>
      </c>
      <c r="B129" s="11" t="s">
        <v>142</v>
      </c>
      <c r="C129" s="15"/>
      <c r="D129" s="23">
        <v>33.58</v>
      </c>
      <c r="E129" s="9">
        <f t="shared" si="23"/>
        <v>33.58</v>
      </c>
      <c r="F129" s="10">
        <v>3187</v>
      </c>
      <c r="G129" s="10">
        <v>6</v>
      </c>
      <c r="H129" s="10">
        <f t="shared" si="19"/>
        <v>3193</v>
      </c>
      <c r="I129" s="9">
        <f t="shared" si="21"/>
        <v>31.929999999999996</v>
      </c>
      <c r="J129" s="4" t="s">
        <v>205</v>
      </c>
      <c r="K129" s="3"/>
      <c r="L129" s="3"/>
      <c r="M129" s="4" t="str">
        <f t="shared" si="22"/>
        <v>Thuộc diện sắp xếp</v>
      </c>
    </row>
    <row r="130" spans="1:13" ht="16.5" x14ac:dyDescent="0.25">
      <c r="A130" s="4">
        <v>4</v>
      </c>
      <c r="B130" s="11" t="s">
        <v>143</v>
      </c>
      <c r="C130" s="15"/>
      <c r="D130" s="23">
        <v>55.46</v>
      </c>
      <c r="E130" s="9">
        <f t="shared" si="23"/>
        <v>55.46</v>
      </c>
      <c r="F130" s="10">
        <v>7694</v>
      </c>
      <c r="G130" s="10">
        <v>8</v>
      </c>
      <c r="H130" s="10">
        <f t="shared" si="19"/>
        <v>7702</v>
      </c>
      <c r="I130" s="9">
        <f t="shared" si="21"/>
        <v>77.02</v>
      </c>
      <c r="J130" s="4" t="s">
        <v>205</v>
      </c>
      <c r="K130" s="3"/>
      <c r="L130" s="3"/>
      <c r="M130" s="4" t="str">
        <f t="shared" si="22"/>
        <v>Thuộc diện sắp xếp</v>
      </c>
    </row>
    <row r="131" spans="1:13" ht="16.5" x14ac:dyDescent="0.25">
      <c r="A131" s="4">
        <v>5</v>
      </c>
      <c r="B131" s="11" t="s">
        <v>144</v>
      </c>
      <c r="C131" s="15"/>
      <c r="D131" s="23">
        <v>37.97</v>
      </c>
      <c r="E131" s="9">
        <f t="shared" si="23"/>
        <v>37.97</v>
      </c>
      <c r="F131" s="10">
        <v>8993</v>
      </c>
      <c r="G131" s="10">
        <v>83</v>
      </c>
      <c r="H131" s="10">
        <f t="shared" si="19"/>
        <v>9076</v>
      </c>
      <c r="I131" s="9">
        <f t="shared" si="21"/>
        <v>90.759999999999991</v>
      </c>
      <c r="J131" s="4" t="s">
        <v>205</v>
      </c>
      <c r="K131" s="3"/>
      <c r="L131" s="3"/>
      <c r="M131" s="4" t="str">
        <f t="shared" si="22"/>
        <v>Thuộc diện sắp xếp</v>
      </c>
    </row>
    <row r="132" spans="1:13" ht="16.5" x14ac:dyDescent="0.25">
      <c r="A132" s="4">
        <v>6</v>
      </c>
      <c r="B132" s="11" t="s">
        <v>145</v>
      </c>
      <c r="C132" s="15"/>
      <c r="D132" s="23">
        <v>33.619999999999997</v>
      </c>
      <c r="E132" s="9">
        <f t="shared" si="23"/>
        <v>33.619999999999997</v>
      </c>
      <c r="F132" s="10">
        <v>7740</v>
      </c>
      <c r="G132" s="10">
        <v>39</v>
      </c>
      <c r="H132" s="10">
        <f t="shared" si="19"/>
        <v>7779</v>
      </c>
      <c r="I132" s="9">
        <f t="shared" si="21"/>
        <v>77.790000000000006</v>
      </c>
      <c r="J132" s="4" t="s">
        <v>205</v>
      </c>
      <c r="K132" s="3"/>
      <c r="L132" s="3"/>
      <c r="M132" s="4" t="str">
        <f t="shared" si="22"/>
        <v>Thuộc diện sắp xếp</v>
      </c>
    </row>
    <row r="133" spans="1:13" ht="16.5" x14ac:dyDescent="0.25">
      <c r="A133" s="4">
        <v>7</v>
      </c>
      <c r="B133" s="11" t="s">
        <v>146</v>
      </c>
      <c r="C133" s="15"/>
      <c r="D133" s="23">
        <v>73.47</v>
      </c>
      <c r="E133" s="9">
        <f t="shared" si="23"/>
        <v>73.47</v>
      </c>
      <c r="F133" s="10">
        <v>5200</v>
      </c>
      <c r="G133" s="10">
        <v>10</v>
      </c>
      <c r="H133" s="10">
        <f t="shared" si="19"/>
        <v>5210</v>
      </c>
      <c r="I133" s="9">
        <f t="shared" si="21"/>
        <v>52.1</v>
      </c>
      <c r="J133" s="4" t="s">
        <v>205</v>
      </c>
      <c r="K133" s="3"/>
      <c r="L133" s="3"/>
      <c r="M133" s="4" t="str">
        <f t="shared" si="22"/>
        <v>Thuộc diện sắp xếp</v>
      </c>
    </row>
    <row r="134" spans="1:13" ht="16.5" x14ac:dyDescent="0.25">
      <c r="A134" s="4">
        <v>8</v>
      </c>
      <c r="B134" s="11" t="s">
        <v>147</v>
      </c>
      <c r="C134" s="15"/>
      <c r="D134" s="23">
        <v>84.59</v>
      </c>
      <c r="E134" s="9">
        <f t="shared" si="23"/>
        <v>84.59</v>
      </c>
      <c r="F134" s="10">
        <v>3282</v>
      </c>
      <c r="G134" s="10">
        <v>14</v>
      </c>
      <c r="H134" s="10">
        <f t="shared" si="19"/>
        <v>3296</v>
      </c>
      <c r="I134" s="9">
        <f t="shared" si="21"/>
        <v>32.96</v>
      </c>
      <c r="J134" s="4" t="s">
        <v>205</v>
      </c>
      <c r="K134" s="3"/>
      <c r="L134" s="3"/>
      <c r="M134" s="4" t="str">
        <f t="shared" si="22"/>
        <v>Thuộc diện sắp xếp</v>
      </c>
    </row>
    <row r="135" spans="1:13" ht="16.5" x14ac:dyDescent="0.25">
      <c r="A135" s="4">
        <v>9</v>
      </c>
      <c r="B135" s="11" t="s">
        <v>148</v>
      </c>
      <c r="C135" s="15"/>
      <c r="D135" s="23">
        <v>55.63</v>
      </c>
      <c r="E135" s="9">
        <f t="shared" si="23"/>
        <v>55.63</v>
      </c>
      <c r="F135" s="10">
        <v>5542</v>
      </c>
      <c r="G135" s="10">
        <v>17</v>
      </c>
      <c r="H135" s="10">
        <f t="shared" si="19"/>
        <v>5559</v>
      </c>
      <c r="I135" s="9">
        <f t="shared" si="21"/>
        <v>55.589999999999996</v>
      </c>
      <c r="J135" s="4" t="s">
        <v>205</v>
      </c>
      <c r="K135" s="3"/>
      <c r="L135" s="3"/>
      <c r="M135" s="4" t="str">
        <f t="shared" si="22"/>
        <v>Thuộc diện sắp xếp</v>
      </c>
    </row>
    <row r="136" spans="1:13" ht="16.5" x14ac:dyDescent="0.25">
      <c r="A136" s="4">
        <v>10</v>
      </c>
      <c r="B136" s="11" t="s">
        <v>149</v>
      </c>
      <c r="C136" s="15"/>
      <c r="D136" s="23">
        <v>59.82</v>
      </c>
      <c r="E136" s="9">
        <f t="shared" si="23"/>
        <v>59.819999999999993</v>
      </c>
      <c r="F136" s="10">
        <v>5035</v>
      </c>
      <c r="G136" s="10">
        <v>18</v>
      </c>
      <c r="H136" s="10">
        <f t="shared" si="19"/>
        <v>5053</v>
      </c>
      <c r="I136" s="9">
        <f t="shared" si="21"/>
        <v>50.529999999999994</v>
      </c>
      <c r="J136" s="4" t="s">
        <v>205</v>
      </c>
      <c r="K136" s="3"/>
      <c r="L136" s="3"/>
      <c r="M136" s="4" t="str">
        <f t="shared" si="22"/>
        <v>Thuộc diện sắp xếp</v>
      </c>
    </row>
    <row r="137" spans="1:13" ht="16.5" x14ac:dyDescent="0.25">
      <c r="A137" s="4">
        <v>11</v>
      </c>
      <c r="B137" s="11" t="s">
        <v>150</v>
      </c>
      <c r="C137" s="15"/>
      <c r="D137" s="23">
        <v>96.79</v>
      </c>
      <c r="E137" s="9">
        <f t="shared" si="23"/>
        <v>96.79</v>
      </c>
      <c r="F137" s="10">
        <v>3275</v>
      </c>
      <c r="G137" s="10">
        <v>11</v>
      </c>
      <c r="H137" s="10">
        <f t="shared" si="19"/>
        <v>3286</v>
      </c>
      <c r="I137" s="9">
        <f t="shared" si="21"/>
        <v>32.86</v>
      </c>
      <c r="J137" s="4" t="s">
        <v>205</v>
      </c>
      <c r="K137" s="3"/>
      <c r="L137" s="3"/>
      <c r="M137" s="4" t="str">
        <f t="shared" si="22"/>
        <v>Thuộc diện sắp xếp</v>
      </c>
    </row>
    <row r="138" spans="1:13" ht="16.5" x14ac:dyDescent="0.25">
      <c r="A138" s="4">
        <v>12</v>
      </c>
      <c r="B138" s="11" t="s">
        <v>151</v>
      </c>
      <c r="C138" s="15"/>
      <c r="D138" s="23">
        <v>102.24</v>
      </c>
      <c r="E138" s="9">
        <f t="shared" si="23"/>
        <v>102.24</v>
      </c>
      <c r="F138" s="10">
        <v>2999</v>
      </c>
      <c r="G138" s="10">
        <v>50</v>
      </c>
      <c r="H138" s="10">
        <f t="shared" si="19"/>
        <v>3049</v>
      </c>
      <c r="I138" s="9">
        <f t="shared" si="21"/>
        <v>30.490000000000002</v>
      </c>
      <c r="J138" s="4" t="s">
        <v>205</v>
      </c>
      <c r="K138" s="3"/>
      <c r="L138" s="3"/>
      <c r="M138" s="4" t="str">
        <f t="shared" si="22"/>
        <v>Thuộc diện sắp xếp</v>
      </c>
    </row>
    <row r="139" spans="1:13" ht="16.5" x14ac:dyDescent="0.25">
      <c r="A139" s="4">
        <v>13</v>
      </c>
      <c r="B139" s="11" t="s">
        <v>152</v>
      </c>
      <c r="C139" s="15"/>
      <c r="D139" s="23">
        <v>43.84</v>
      </c>
      <c r="E139" s="9">
        <f t="shared" si="23"/>
        <v>43.84</v>
      </c>
      <c r="F139" s="10">
        <v>2950</v>
      </c>
      <c r="G139" s="10">
        <v>11</v>
      </c>
      <c r="H139" s="10">
        <f t="shared" ref="H139:H190" si="26">F139+G139</f>
        <v>2961</v>
      </c>
      <c r="I139" s="9">
        <f t="shared" si="21"/>
        <v>29.609999999999996</v>
      </c>
      <c r="J139" s="4" t="s">
        <v>205</v>
      </c>
      <c r="K139" s="3"/>
      <c r="L139" s="3"/>
      <c r="M139" s="4" t="str">
        <f t="shared" si="22"/>
        <v>Thuộc diện sắp xếp</v>
      </c>
    </row>
    <row r="140" spans="1:13" ht="16.5" x14ac:dyDescent="0.25">
      <c r="A140" s="4">
        <v>14</v>
      </c>
      <c r="B140" s="11" t="s">
        <v>153</v>
      </c>
      <c r="C140" s="15"/>
      <c r="D140" s="23">
        <v>45.71</v>
      </c>
      <c r="E140" s="9">
        <f t="shared" si="23"/>
        <v>45.71</v>
      </c>
      <c r="F140" s="10">
        <v>9362</v>
      </c>
      <c r="G140" s="10">
        <v>37</v>
      </c>
      <c r="H140" s="10">
        <f t="shared" si="26"/>
        <v>9399</v>
      </c>
      <c r="I140" s="9">
        <f t="shared" ref="I140:I169" si="27">H140/10000*100</f>
        <v>93.99</v>
      </c>
      <c r="J140" s="4" t="s">
        <v>205</v>
      </c>
      <c r="K140" s="3"/>
      <c r="L140" s="3"/>
      <c r="M140" s="4" t="str">
        <f t="shared" ref="M140:M190" si="28">IF(AND(E140&lt;200,I140&lt;300),"Thuộc diện sắp xếp","Không thuộc diện sắp xếp")</f>
        <v>Thuộc diện sắp xếp</v>
      </c>
    </row>
    <row r="141" spans="1:13" ht="16.5" x14ac:dyDescent="0.25">
      <c r="A141" s="4">
        <v>15</v>
      </c>
      <c r="B141" s="11" t="s">
        <v>154</v>
      </c>
      <c r="C141" s="15"/>
      <c r="D141" s="23">
        <v>76.14</v>
      </c>
      <c r="E141" s="9">
        <f t="shared" ref="E141:E169" si="29">D141/100*100</f>
        <v>76.14</v>
      </c>
      <c r="F141" s="10">
        <v>3250</v>
      </c>
      <c r="G141" s="10">
        <v>8</v>
      </c>
      <c r="H141" s="10">
        <f t="shared" si="26"/>
        <v>3258</v>
      </c>
      <c r="I141" s="9">
        <f t="shared" si="27"/>
        <v>32.58</v>
      </c>
      <c r="J141" s="4" t="s">
        <v>205</v>
      </c>
      <c r="K141" s="3"/>
      <c r="L141" s="3"/>
      <c r="M141" s="4" t="str">
        <f t="shared" si="28"/>
        <v>Thuộc diện sắp xếp</v>
      </c>
    </row>
    <row r="142" spans="1:13" ht="16.5" x14ac:dyDescent="0.25">
      <c r="A142" s="3" t="s">
        <v>137</v>
      </c>
      <c r="B142" s="12" t="s">
        <v>155</v>
      </c>
      <c r="C142" s="15"/>
      <c r="D142" s="24">
        <f>SUM(D143:D169)</f>
        <v>569.03</v>
      </c>
      <c r="E142" s="14"/>
      <c r="F142" s="10">
        <f>SUM(F143:F169)</f>
        <v>200572</v>
      </c>
      <c r="G142" s="10">
        <f>SUM(G143:G169)</f>
        <v>1197</v>
      </c>
      <c r="H142" s="13">
        <f t="shared" si="26"/>
        <v>201769</v>
      </c>
      <c r="I142" s="14"/>
      <c r="J142" s="3"/>
      <c r="K142" s="3"/>
      <c r="L142" s="3"/>
      <c r="M142" s="4"/>
    </row>
    <row r="143" spans="1:13" ht="16.5" x14ac:dyDescent="0.25">
      <c r="A143" s="4">
        <v>1</v>
      </c>
      <c r="B143" s="11" t="s">
        <v>156</v>
      </c>
      <c r="C143" s="15"/>
      <c r="D143" s="23">
        <v>14.52</v>
      </c>
      <c r="E143" s="9">
        <f t="shared" si="29"/>
        <v>14.52</v>
      </c>
      <c r="F143" s="10">
        <v>17891</v>
      </c>
      <c r="G143" s="10">
        <v>244</v>
      </c>
      <c r="H143" s="10">
        <f t="shared" si="26"/>
        <v>18135</v>
      </c>
      <c r="I143" s="9">
        <f t="shared" si="27"/>
        <v>181.35</v>
      </c>
      <c r="J143" s="4" t="s">
        <v>205</v>
      </c>
      <c r="K143" s="3"/>
      <c r="L143" s="3"/>
      <c r="M143" s="4" t="str">
        <f t="shared" si="28"/>
        <v>Thuộc diện sắp xếp</v>
      </c>
    </row>
    <row r="144" spans="1:13" ht="16.5" x14ac:dyDescent="0.25">
      <c r="A144" s="4">
        <v>2</v>
      </c>
      <c r="B144" s="11" t="s">
        <v>157</v>
      </c>
      <c r="C144" s="15"/>
      <c r="D144" s="23">
        <v>53.19</v>
      </c>
      <c r="E144" s="9">
        <f t="shared" si="29"/>
        <v>53.189999999999991</v>
      </c>
      <c r="F144" s="10">
        <v>8297</v>
      </c>
      <c r="G144" s="10">
        <v>31</v>
      </c>
      <c r="H144" s="10">
        <f t="shared" si="26"/>
        <v>8328</v>
      </c>
      <c r="I144" s="9">
        <f t="shared" si="27"/>
        <v>83.28</v>
      </c>
      <c r="J144" s="4" t="s">
        <v>205</v>
      </c>
      <c r="K144" s="3"/>
      <c r="L144" s="3"/>
      <c r="M144" s="4" t="str">
        <f t="shared" si="28"/>
        <v>Thuộc diện sắp xếp</v>
      </c>
    </row>
    <row r="145" spans="1:13" ht="16.5" x14ac:dyDescent="0.25">
      <c r="A145" s="4">
        <v>3</v>
      </c>
      <c r="B145" s="11" t="s">
        <v>158</v>
      </c>
      <c r="C145" s="15"/>
      <c r="D145" s="23">
        <v>14.62</v>
      </c>
      <c r="E145" s="9">
        <f t="shared" si="29"/>
        <v>14.62</v>
      </c>
      <c r="F145" s="10">
        <v>6761</v>
      </c>
      <c r="G145" s="10">
        <v>70</v>
      </c>
      <c r="H145" s="10">
        <f t="shared" si="26"/>
        <v>6831</v>
      </c>
      <c r="I145" s="9">
        <f t="shared" si="27"/>
        <v>68.31</v>
      </c>
      <c r="J145" s="4" t="s">
        <v>205</v>
      </c>
      <c r="K145" s="3"/>
      <c r="L145" s="3"/>
      <c r="M145" s="4" t="str">
        <f t="shared" si="28"/>
        <v>Thuộc diện sắp xếp</v>
      </c>
    </row>
    <row r="146" spans="1:13" ht="16.5" x14ac:dyDescent="0.25">
      <c r="A146" s="4">
        <v>4</v>
      </c>
      <c r="B146" s="11" t="s">
        <v>159</v>
      </c>
      <c r="C146" s="15"/>
      <c r="D146" s="23">
        <v>12.49</v>
      </c>
      <c r="E146" s="9">
        <f t="shared" si="29"/>
        <v>12.49</v>
      </c>
      <c r="F146" s="10">
        <v>8975</v>
      </c>
      <c r="G146" s="10">
        <v>50</v>
      </c>
      <c r="H146" s="10">
        <f t="shared" si="26"/>
        <v>9025</v>
      </c>
      <c r="I146" s="9">
        <f t="shared" si="27"/>
        <v>90.25</v>
      </c>
      <c r="J146" s="4" t="s">
        <v>205</v>
      </c>
      <c r="K146" s="3"/>
      <c r="L146" s="3"/>
      <c r="M146" s="4" t="str">
        <f t="shared" si="28"/>
        <v>Thuộc diện sắp xếp</v>
      </c>
    </row>
    <row r="147" spans="1:13" ht="16.5" x14ac:dyDescent="0.25">
      <c r="A147" s="4">
        <v>5</v>
      </c>
      <c r="B147" s="11" t="s">
        <v>160</v>
      </c>
      <c r="C147" s="15"/>
      <c r="D147" s="23">
        <v>8.77</v>
      </c>
      <c r="E147" s="9">
        <f t="shared" si="29"/>
        <v>8.77</v>
      </c>
      <c r="F147" s="10">
        <v>7390</v>
      </c>
      <c r="G147" s="10">
        <v>50</v>
      </c>
      <c r="H147" s="10">
        <f t="shared" si="26"/>
        <v>7440</v>
      </c>
      <c r="I147" s="9">
        <f t="shared" si="27"/>
        <v>74.400000000000006</v>
      </c>
      <c r="J147" s="4" t="s">
        <v>205</v>
      </c>
      <c r="K147" s="3"/>
      <c r="L147" s="3"/>
      <c r="M147" s="4" t="str">
        <f t="shared" si="28"/>
        <v>Thuộc diện sắp xếp</v>
      </c>
    </row>
    <row r="148" spans="1:13" ht="16.5" x14ac:dyDescent="0.25">
      <c r="A148" s="4">
        <v>6</v>
      </c>
      <c r="B148" s="11" t="s">
        <v>161</v>
      </c>
      <c r="C148" s="15"/>
      <c r="D148" s="23">
        <v>26.19</v>
      </c>
      <c r="E148" s="9">
        <f t="shared" si="29"/>
        <v>26.19</v>
      </c>
      <c r="F148" s="10">
        <v>4676</v>
      </c>
      <c r="G148" s="10">
        <v>38</v>
      </c>
      <c r="H148" s="10">
        <f t="shared" si="26"/>
        <v>4714</v>
      </c>
      <c r="I148" s="9">
        <f t="shared" si="27"/>
        <v>47.14</v>
      </c>
      <c r="J148" s="4" t="s">
        <v>205</v>
      </c>
      <c r="K148" s="3"/>
      <c r="L148" s="3"/>
      <c r="M148" s="4" t="str">
        <f t="shared" si="28"/>
        <v>Thuộc diện sắp xếp</v>
      </c>
    </row>
    <row r="149" spans="1:13" ht="16.5" x14ac:dyDescent="0.25">
      <c r="A149" s="4">
        <v>7</v>
      </c>
      <c r="B149" s="11" t="s">
        <v>162</v>
      </c>
      <c r="C149" s="15"/>
      <c r="D149" s="23">
        <v>15.82</v>
      </c>
      <c r="E149" s="9">
        <f t="shared" si="29"/>
        <v>15.82</v>
      </c>
      <c r="F149" s="10">
        <v>7600</v>
      </c>
      <c r="G149" s="10">
        <v>42</v>
      </c>
      <c r="H149" s="10">
        <f t="shared" si="26"/>
        <v>7642</v>
      </c>
      <c r="I149" s="9">
        <f t="shared" si="27"/>
        <v>76.42</v>
      </c>
      <c r="J149" s="4" t="s">
        <v>205</v>
      </c>
      <c r="K149" s="3"/>
      <c r="L149" s="3"/>
      <c r="M149" s="4" t="str">
        <f t="shared" si="28"/>
        <v>Thuộc diện sắp xếp</v>
      </c>
    </row>
    <row r="150" spans="1:13" ht="16.5" x14ac:dyDescent="0.25">
      <c r="A150" s="4">
        <v>8</v>
      </c>
      <c r="B150" s="11" t="s">
        <v>163</v>
      </c>
      <c r="C150" s="15"/>
      <c r="D150" s="23">
        <v>14.35</v>
      </c>
      <c r="E150" s="9">
        <f t="shared" si="29"/>
        <v>14.35</v>
      </c>
      <c r="F150" s="10">
        <v>3262</v>
      </c>
      <c r="G150" s="10">
        <v>7</v>
      </c>
      <c r="H150" s="10">
        <f t="shared" si="26"/>
        <v>3269</v>
      </c>
      <c r="I150" s="9">
        <f t="shared" si="27"/>
        <v>32.690000000000005</v>
      </c>
      <c r="J150" s="4" t="s">
        <v>205</v>
      </c>
      <c r="K150" s="3"/>
      <c r="L150" s="3"/>
      <c r="M150" s="4" t="str">
        <f t="shared" si="28"/>
        <v>Thuộc diện sắp xếp</v>
      </c>
    </row>
    <row r="151" spans="1:13" ht="16.5" x14ac:dyDescent="0.25">
      <c r="A151" s="4">
        <v>9</v>
      </c>
      <c r="B151" s="11" t="s">
        <v>164</v>
      </c>
      <c r="C151" s="15"/>
      <c r="D151" s="23">
        <v>14.65</v>
      </c>
      <c r="E151" s="9">
        <f t="shared" si="29"/>
        <v>14.649999999999999</v>
      </c>
      <c r="F151" s="10">
        <v>5555</v>
      </c>
      <c r="G151" s="10">
        <v>115</v>
      </c>
      <c r="H151" s="10">
        <f t="shared" si="26"/>
        <v>5670</v>
      </c>
      <c r="I151" s="9">
        <f t="shared" si="27"/>
        <v>56.699999999999996</v>
      </c>
      <c r="J151" s="4" t="s">
        <v>205</v>
      </c>
      <c r="K151" s="3"/>
      <c r="L151" s="3"/>
      <c r="M151" s="4" t="str">
        <f t="shared" si="28"/>
        <v>Thuộc diện sắp xếp</v>
      </c>
    </row>
    <row r="152" spans="1:13" ht="16.5" x14ac:dyDescent="0.25">
      <c r="A152" s="4">
        <v>10</v>
      </c>
      <c r="B152" s="11" t="s">
        <v>165</v>
      </c>
      <c r="C152" s="15"/>
      <c r="D152" s="23">
        <v>27.54</v>
      </c>
      <c r="E152" s="9">
        <f t="shared" si="29"/>
        <v>27.54</v>
      </c>
      <c r="F152" s="10">
        <v>5936</v>
      </c>
      <c r="G152" s="10">
        <v>21</v>
      </c>
      <c r="H152" s="10">
        <f t="shared" si="26"/>
        <v>5957</v>
      </c>
      <c r="I152" s="9">
        <f t="shared" si="27"/>
        <v>59.57</v>
      </c>
      <c r="J152" s="4" t="s">
        <v>205</v>
      </c>
      <c r="K152" s="3"/>
      <c r="L152" s="3"/>
      <c r="M152" s="4" t="str">
        <f t="shared" si="28"/>
        <v>Thuộc diện sắp xếp</v>
      </c>
    </row>
    <row r="153" spans="1:13" ht="16.5" x14ac:dyDescent="0.25">
      <c r="A153" s="4">
        <v>11</v>
      </c>
      <c r="B153" s="11" t="s">
        <v>166</v>
      </c>
      <c r="C153" s="15"/>
      <c r="D153" s="23">
        <v>13.41</v>
      </c>
      <c r="E153" s="9">
        <f t="shared" si="29"/>
        <v>13.41</v>
      </c>
      <c r="F153" s="10">
        <v>7561</v>
      </c>
      <c r="G153" s="10">
        <v>20</v>
      </c>
      <c r="H153" s="10">
        <f t="shared" si="26"/>
        <v>7581</v>
      </c>
      <c r="I153" s="9">
        <f t="shared" si="27"/>
        <v>75.81</v>
      </c>
      <c r="J153" s="4" t="s">
        <v>205</v>
      </c>
      <c r="K153" s="3"/>
      <c r="L153" s="3"/>
      <c r="M153" s="4" t="str">
        <f t="shared" si="28"/>
        <v>Thuộc diện sắp xếp</v>
      </c>
    </row>
    <row r="154" spans="1:13" ht="16.5" x14ac:dyDescent="0.25">
      <c r="A154" s="4">
        <v>12</v>
      </c>
      <c r="B154" s="11" t="s">
        <v>167</v>
      </c>
      <c r="C154" s="15"/>
      <c r="D154" s="23">
        <v>26.65</v>
      </c>
      <c r="E154" s="9">
        <f t="shared" si="29"/>
        <v>26.649999999999995</v>
      </c>
      <c r="F154" s="10">
        <v>13202</v>
      </c>
      <c r="G154" s="10">
        <v>77</v>
      </c>
      <c r="H154" s="10">
        <f t="shared" si="26"/>
        <v>13279</v>
      </c>
      <c r="I154" s="9">
        <f t="shared" si="27"/>
        <v>132.79000000000002</v>
      </c>
      <c r="J154" s="4" t="s">
        <v>205</v>
      </c>
      <c r="K154" s="3"/>
      <c r="L154" s="3"/>
      <c r="M154" s="4" t="str">
        <f t="shared" si="28"/>
        <v>Thuộc diện sắp xếp</v>
      </c>
    </row>
    <row r="155" spans="1:13" ht="16.5" x14ac:dyDescent="0.25">
      <c r="A155" s="4">
        <v>13</v>
      </c>
      <c r="B155" s="11" t="s">
        <v>168</v>
      </c>
      <c r="C155" s="15"/>
      <c r="D155" s="23">
        <v>22.36</v>
      </c>
      <c r="E155" s="9">
        <f t="shared" si="29"/>
        <v>22.36</v>
      </c>
      <c r="F155" s="10">
        <v>4475</v>
      </c>
      <c r="G155" s="10">
        <v>20</v>
      </c>
      <c r="H155" s="10">
        <f t="shared" si="26"/>
        <v>4495</v>
      </c>
      <c r="I155" s="9">
        <f t="shared" si="27"/>
        <v>44.95</v>
      </c>
      <c r="J155" s="4" t="s">
        <v>205</v>
      </c>
      <c r="K155" s="3"/>
      <c r="L155" s="3"/>
      <c r="M155" s="4" t="str">
        <f t="shared" si="28"/>
        <v>Thuộc diện sắp xếp</v>
      </c>
    </row>
    <row r="156" spans="1:13" ht="16.5" x14ac:dyDescent="0.25">
      <c r="A156" s="4">
        <v>14</v>
      </c>
      <c r="B156" s="11" t="s">
        <v>169</v>
      </c>
      <c r="C156" s="15"/>
      <c r="D156" s="23">
        <v>13.37</v>
      </c>
      <c r="E156" s="9">
        <f t="shared" si="29"/>
        <v>13.37</v>
      </c>
      <c r="F156" s="10">
        <v>4953</v>
      </c>
      <c r="G156" s="10">
        <v>14</v>
      </c>
      <c r="H156" s="10">
        <f t="shared" si="26"/>
        <v>4967</v>
      </c>
      <c r="I156" s="9">
        <f t="shared" si="27"/>
        <v>49.669999999999995</v>
      </c>
      <c r="J156" s="4" t="s">
        <v>205</v>
      </c>
      <c r="K156" s="3"/>
      <c r="L156" s="3"/>
      <c r="M156" s="4" t="str">
        <f t="shared" si="28"/>
        <v>Thuộc diện sắp xếp</v>
      </c>
    </row>
    <row r="157" spans="1:13" ht="16.5" x14ac:dyDescent="0.25">
      <c r="A157" s="4">
        <v>15</v>
      </c>
      <c r="B157" s="11" t="s">
        <v>170</v>
      </c>
      <c r="C157" s="15"/>
      <c r="D157" s="23">
        <v>22.9</v>
      </c>
      <c r="E157" s="9">
        <f t="shared" si="29"/>
        <v>22.9</v>
      </c>
      <c r="F157" s="10">
        <v>4919</v>
      </c>
      <c r="G157" s="10">
        <v>8</v>
      </c>
      <c r="H157" s="10">
        <f t="shared" si="26"/>
        <v>4927</v>
      </c>
      <c r="I157" s="9">
        <f t="shared" si="27"/>
        <v>49.27</v>
      </c>
      <c r="J157" s="4" t="s">
        <v>205</v>
      </c>
      <c r="K157" s="3"/>
      <c r="L157" s="3"/>
      <c r="M157" s="4" t="str">
        <f t="shared" si="28"/>
        <v>Thuộc diện sắp xếp</v>
      </c>
    </row>
    <row r="158" spans="1:13" ht="16.5" x14ac:dyDescent="0.25">
      <c r="A158" s="4">
        <v>16</v>
      </c>
      <c r="B158" s="11" t="s">
        <v>171</v>
      </c>
      <c r="C158" s="15"/>
      <c r="D158" s="23">
        <v>33.869999999999997</v>
      </c>
      <c r="E158" s="9">
        <f t="shared" si="29"/>
        <v>33.869999999999997</v>
      </c>
      <c r="F158" s="10">
        <v>7025</v>
      </c>
      <c r="G158" s="10">
        <v>8</v>
      </c>
      <c r="H158" s="10">
        <f t="shared" si="26"/>
        <v>7033</v>
      </c>
      <c r="I158" s="9">
        <f t="shared" si="27"/>
        <v>70.33</v>
      </c>
      <c r="J158" s="4" t="s">
        <v>205</v>
      </c>
      <c r="K158" s="3"/>
      <c r="L158" s="3"/>
      <c r="M158" s="4" t="str">
        <f t="shared" si="28"/>
        <v>Thuộc diện sắp xếp</v>
      </c>
    </row>
    <row r="159" spans="1:13" ht="16.5" x14ac:dyDescent="0.25">
      <c r="A159" s="4">
        <v>17</v>
      </c>
      <c r="B159" s="11" t="s">
        <v>172</v>
      </c>
      <c r="C159" s="15"/>
      <c r="D159" s="23">
        <v>22.61</v>
      </c>
      <c r="E159" s="9">
        <f t="shared" si="29"/>
        <v>22.61</v>
      </c>
      <c r="F159" s="10">
        <v>7622</v>
      </c>
      <c r="G159" s="10">
        <v>16</v>
      </c>
      <c r="H159" s="10">
        <f t="shared" si="26"/>
        <v>7638</v>
      </c>
      <c r="I159" s="9">
        <f t="shared" si="27"/>
        <v>76.38000000000001</v>
      </c>
      <c r="J159" s="4" t="s">
        <v>205</v>
      </c>
      <c r="K159" s="3"/>
      <c r="L159" s="3"/>
      <c r="M159" s="4" t="str">
        <f t="shared" si="28"/>
        <v>Thuộc diện sắp xếp</v>
      </c>
    </row>
    <row r="160" spans="1:13" ht="16.5" x14ac:dyDescent="0.25">
      <c r="A160" s="4">
        <v>18</v>
      </c>
      <c r="B160" s="11" t="s">
        <v>173</v>
      </c>
      <c r="C160" s="7"/>
      <c r="D160" s="23">
        <v>20.66</v>
      </c>
      <c r="E160" s="9">
        <f t="shared" si="29"/>
        <v>20.66</v>
      </c>
      <c r="F160" s="10">
        <v>7556</v>
      </c>
      <c r="G160" s="10">
        <v>9</v>
      </c>
      <c r="H160" s="10">
        <f t="shared" si="26"/>
        <v>7565</v>
      </c>
      <c r="I160" s="9">
        <f t="shared" si="27"/>
        <v>75.649999999999991</v>
      </c>
      <c r="J160" s="4" t="s">
        <v>205</v>
      </c>
      <c r="K160" s="4"/>
      <c r="L160" s="4"/>
      <c r="M160" s="4" t="str">
        <f t="shared" si="28"/>
        <v>Thuộc diện sắp xếp</v>
      </c>
    </row>
    <row r="161" spans="1:13" ht="16.5" x14ac:dyDescent="0.25">
      <c r="A161" s="4">
        <v>19</v>
      </c>
      <c r="B161" s="11" t="s">
        <v>174</v>
      </c>
      <c r="C161" s="7"/>
      <c r="D161" s="23">
        <v>10.27</v>
      </c>
      <c r="E161" s="9">
        <f t="shared" si="29"/>
        <v>10.27</v>
      </c>
      <c r="F161" s="10">
        <v>4637</v>
      </c>
      <c r="G161" s="10">
        <v>13</v>
      </c>
      <c r="H161" s="10">
        <f t="shared" si="26"/>
        <v>4650</v>
      </c>
      <c r="I161" s="9">
        <f t="shared" si="27"/>
        <v>46.5</v>
      </c>
      <c r="J161" s="4" t="s">
        <v>205</v>
      </c>
      <c r="K161" s="4"/>
      <c r="L161" s="4"/>
      <c r="M161" s="4" t="str">
        <f t="shared" si="28"/>
        <v>Thuộc diện sắp xếp</v>
      </c>
    </row>
    <row r="162" spans="1:13" ht="16.5" x14ac:dyDescent="0.25">
      <c r="A162" s="4">
        <v>20</v>
      </c>
      <c r="B162" s="11" t="s">
        <v>175</v>
      </c>
      <c r="C162" s="7"/>
      <c r="D162" s="23">
        <v>25.91</v>
      </c>
      <c r="E162" s="9">
        <f t="shared" si="29"/>
        <v>25.91</v>
      </c>
      <c r="F162" s="10">
        <v>9656</v>
      </c>
      <c r="G162" s="10">
        <v>17</v>
      </c>
      <c r="H162" s="10">
        <f t="shared" si="26"/>
        <v>9673</v>
      </c>
      <c r="I162" s="9">
        <f t="shared" si="27"/>
        <v>96.73</v>
      </c>
      <c r="J162" s="4" t="s">
        <v>205</v>
      </c>
      <c r="K162" s="4"/>
      <c r="L162" s="4"/>
      <c r="M162" s="4" t="str">
        <f t="shared" si="28"/>
        <v>Thuộc diện sắp xếp</v>
      </c>
    </row>
    <row r="163" spans="1:13" ht="16.5" x14ac:dyDescent="0.25">
      <c r="A163" s="4">
        <v>21</v>
      </c>
      <c r="B163" s="11" t="s">
        <v>176</v>
      </c>
      <c r="C163" s="7"/>
      <c r="D163" s="23">
        <v>14.4</v>
      </c>
      <c r="E163" s="9">
        <f t="shared" si="29"/>
        <v>14.400000000000002</v>
      </c>
      <c r="F163" s="10">
        <v>7242</v>
      </c>
      <c r="G163" s="10">
        <v>68</v>
      </c>
      <c r="H163" s="10">
        <f t="shared" si="26"/>
        <v>7310</v>
      </c>
      <c r="I163" s="9">
        <f t="shared" si="27"/>
        <v>73.099999999999994</v>
      </c>
      <c r="J163" s="4" t="s">
        <v>205</v>
      </c>
      <c r="K163" s="4"/>
      <c r="L163" s="4"/>
      <c r="M163" s="4" t="str">
        <f t="shared" si="28"/>
        <v>Thuộc diện sắp xếp</v>
      </c>
    </row>
    <row r="164" spans="1:13" ht="16.5" x14ac:dyDescent="0.25">
      <c r="A164" s="4">
        <v>22</v>
      </c>
      <c r="B164" s="11" t="s">
        <v>177</v>
      </c>
      <c r="C164" s="7"/>
      <c r="D164" s="23">
        <v>23.65</v>
      </c>
      <c r="E164" s="9">
        <f t="shared" si="29"/>
        <v>23.65</v>
      </c>
      <c r="F164" s="10">
        <v>4955</v>
      </c>
      <c r="G164" s="10">
        <v>12</v>
      </c>
      <c r="H164" s="10">
        <f t="shared" si="26"/>
        <v>4967</v>
      </c>
      <c r="I164" s="9">
        <f t="shared" si="27"/>
        <v>49.669999999999995</v>
      </c>
      <c r="J164" s="4" t="s">
        <v>205</v>
      </c>
      <c r="K164" s="4"/>
      <c r="L164" s="4"/>
      <c r="M164" s="4" t="str">
        <f t="shared" si="28"/>
        <v>Thuộc diện sắp xếp</v>
      </c>
    </row>
    <row r="165" spans="1:13" ht="16.5" x14ac:dyDescent="0.25">
      <c r="A165" s="4">
        <v>23</v>
      </c>
      <c r="B165" s="11" t="s">
        <v>178</v>
      </c>
      <c r="C165" s="7"/>
      <c r="D165" s="23">
        <v>23.01</v>
      </c>
      <c r="E165" s="9">
        <f t="shared" si="29"/>
        <v>23.01</v>
      </c>
      <c r="F165" s="10">
        <v>6223</v>
      </c>
      <c r="G165" s="10">
        <v>7</v>
      </c>
      <c r="H165" s="10">
        <f t="shared" si="26"/>
        <v>6230</v>
      </c>
      <c r="I165" s="9">
        <f t="shared" si="27"/>
        <v>62.3</v>
      </c>
      <c r="J165" s="4" t="s">
        <v>205</v>
      </c>
      <c r="K165" s="4"/>
      <c r="L165" s="4"/>
      <c r="M165" s="4" t="str">
        <f t="shared" si="28"/>
        <v>Thuộc diện sắp xếp</v>
      </c>
    </row>
    <row r="166" spans="1:13" ht="16.5" x14ac:dyDescent="0.25">
      <c r="A166" s="4">
        <v>24</v>
      </c>
      <c r="B166" s="11" t="s">
        <v>179</v>
      </c>
      <c r="C166" s="4"/>
      <c r="D166" s="23">
        <v>19.68</v>
      </c>
      <c r="E166" s="9">
        <f t="shared" si="29"/>
        <v>19.68</v>
      </c>
      <c r="F166" s="10">
        <v>4368</v>
      </c>
      <c r="G166" s="10">
        <v>74</v>
      </c>
      <c r="H166" s="10">
        <f t="shared" si="26"/>
        <v>4442</v>
      </c>
      <c r="I166" s="9">
        <f t="shared" si="27"/>
        <v>44.42</v>
      </c>
      <c r="J166" s="4" t="s">
        <v>205</v>
      </c>
      <c r="K166" s="4"/>
      <c r="L166" s="4"/>
      <c r="M166" s="4" t="str">
        <f t="shared" si="28"/>
        <v>Thuộc diện sắp xếp</v>
      </c>
    </row>
    <row r="167" spans="1:13" ht="16.5" x14ac:dyDescent="0.25">
      <c r="A167" s="4">
        <v>25</v>
      </c>
      <c r="B167" s="11" t="s">
        <v>180</v>
      </c>
      <c r="C167" s="4"/>
      <c r="D167" s="23">
        <v>10.94</v>
      </c>
      <c r="E167" s="9">
        <f t="shared" si="29"/>
        <v>10.94</v>
      </c>
      <c r="F167" s="10">
        <v>7740</v>
      </c>
      <c r="G167" s="10">
        <v>45</v>
      </c>
      <c r="H167" s="10">
        <f t="shared" si="26"/>
        <v>7785</v>
      </c>
      <c r="I167" s="9">
        <f t="shared" si="27"/>
        <v>77.849999999999994</v>
      </c>
      <c r="J167" s="4" t="s">
        <v>205</v>
      </c>
      <c r="K167" s="4"/>
      <c r="L167" s="4"/>
      <c r="M167" s="4" t="str">
        <f t="shared" si="28"/>
        <v>Thuộc diện sắp xếp</v>
      </c>
    </row>
    <row r="168" spans="1:13" ht="16.5" x14ac:dyDescent="0.25">
      <c r="A168" s="4">
        <v>26</v>
      </c>
      <c r="B168" s="11" t="s">
        <v>181</v>
      </c>
      <c r="C168" s="4"/>
      <c r="D168" s="23">
        <v>24.53</v>
      </c>
      <c r="E168" s="9">
        <f t="shared" si="29"/>
        <v>24.53</v>
      </c>
      <c r="F168" s="10">
        <v>8808</v>
      </c>
      <c r="G168" s="10">
        <v>28</v>
      </c>
      <c r="H168" s="10">
        <f t="shared" si="26"/>
        <v>8836</v>
      </c>
      <c r="I168" s="9">
        <f t="shared" si="27"/>
        <v>88.36</v>
      </c>
      <c r="J168" s="4" t="s">
        <v>205</v>
      </c>
      <c r="K168" s="4"/>
      <c r="L168" s="4"/>
      <c r="M168" s="4" t="str">
        <f t="shared" si="28"/>
        <v>Thuộc diện sắp xếp</v>
      </c>
    </row>
    <row r="169" spans="1:13" ht="16.5" x14ac:dyDescent="0.25">
      <c r="A169" s="4">
        <v>27</v>
      </c>
      <c r="B169" s="11" t="s">
        <v>182</v>
      </c>
      <c r="C169" s="7"/>
      <c r="D169" s="23">
        <v>38.67</v>
      </c>
      <c r="E169" s="9">
        <f t="shared" si="29"/>
        <v>38.67</v>
      </c>
      <c r="F169" s="10">
        <v>13287</v>
      </c>
      <c r="G169" s="17">
        <v>93</v>
      </c>
      <c r="H169" s="10">
        <f t="shared" si="26"/>
        <v>13380</v>
      </c>
      <c r="I169" s="9">
        <f t="shared" si="27"/>
        <v>133.80000000000001</v>
      </c>
      <c r="J169" s="4" t="s">
        <v>205</v>
      </c>
      <c r="K169" s="4"/>
      <c r="L169" s="4"/>
      <c r="M169" s="4" t="str">
        <f t="shared" si="28"/>
        <v>Thuộc diện sắp xếp</v>
      </c>
    </row>
    <row r="170" spans="1:13" ht="16.5" x14ac:dyDescent="0.25">
      <c r="A170" s="3" t="s">
        <v>183</v>
      </c>
      <c r="B170" s="16" t="s">
        <v>184</v>
      </c>
      <c r="C170" s="15"/>
      <c r="D170" s="22">
        <f>SUM(D171:D190)</f>
        <v>241.4</v>
      </c>
      <c r="E170" s="14"/>
      <c r="F170" s="13">
        <f>SUM(F171:F190)</f>
        <v>176516</v>
      </c>
      <c r="G170" s="13">
        <f>SUM(G171:G190)</f>
        <v>1877</v>
      </c>
      <c r="H170" s="13">
        <f t="shared" si="26"/>
        <v>178393</v>
      </c>
      <c r="I170" s="14"/>
      <c r="J170" s="3"/>
      <c r="K170" s="3"/>
      <c r="L170" s="3"/>
      <c r="M170" s="4"/>
    </row>
    <row r="171" spans="1:13" ht="16.5" x14ac:dyDescent="0.25">
      <c r="A171" s="4">
        <v>1</v>
      </c>
      <c r="B171" s="11" t="s">
        <v>185</v>
      </c>
      <c r="C171" s="7"/>
      <c r="D171" s="23">
        <v>10.32</v>
      </c>
      <c r="E171" s="9">
        <f>D171/60*100</f>
        <v>17.200000000000003</v>
      </c>
      <c r="F171" s="10">
        <v>10859</v>
      </c>
      <c r="G171" s="10">
        <v>257</v>
      </c>
      <c r="H171" s="10">
        <f t="shared" si="26"/>
        <v>11116</v>
      </c>
      <c r="I171" s="9">
        <f>H171/16000*100</f>
        <v>69.474999999999994</v>
      </c>
      <c r="J171" s="4"/>
      <c r="K171" s="4"/>
      <c r="L171" s="4"/>
      <c r="M171" s="4" t="str">
        <f t="shared" si="28"/>
        <v>Thuộc diện sắp xếp</v>
      </c>
    </row>
    <row r="172" spans="1:13" ht="16.5" x14ac:dyDescent="0.25">
      <c r="A172" s="4">
        <v>2</v>
      </c>
      <c r="B172" s="11" t="s">
        <v>186</v>
      </c>
      <c r="C172" s="7"/>
      <c r="D172" s="23">
        <v>17.440000000000001</v>
      </c>
      <c r="E172" s="9">
        <f t="shared" ref="E172" si="30">D172/100*100</f>
        <v>17.440000000000001</v>
      </c>
      <c r="F172" s="10">
        <v>7534</v>
      </c>
      <c r="G172" s="10">
        <v>15</v>
      </c>
      <c r="H172" s="10">
        <f t="shared" si="26"/>
        <v>7549</v>
      </c>
      <c r="I172" s="9">
        <f t="shared" ref="I172" si="31">H172/10000*100</f>
        <v>75.489999999999995</v>
      </c>
      <c r="J172" s="4" t="s">
        <v>205</v>
      </c>
      <c r="K172" s="4"/>
      <c r="L172" s="4"/>
      <c r="M172" s="4" t="str">
        <f t="shared" si="28"/>
        <v>Thuộc diện sắp xếp</v>
      </c>
    </row>
    <row r="173" spans="1:13" ht="16.5" x14ac:dyDescent="0.25">
      <c r="A173" s="4">
        <v>3</v>
      </c>
      <c r="B173" s="11" t="s">
        <v>187</v>
      </c>
      <c r="C173" s="7"/>
      <c r="D173" s="23">
        <v>14.04</v>
      </c>
      <c r="E173" s="9">
        <f>D173/60*100</f>
        <v>23.4</v>
      </c>
      <c r="F173" s="10">
        <v>7969</v>
      </c>
      <c r="G173" s="10">
        <v>9</v>
      </c>
      <c r="H173" s="10">
        <f t="shared" si="26"/>
        <v>7978</v>
      </c>
      <c r="I173" s="9">
        <f>H173/16000*100</f>
        <v>49.862499999999997</v>
      </c>
      <c r="J173" s="4"/>
      <c r="K173" s="4"/>
      <c r="L173" s="4"/>
      <c r="M173" s="4" t="str">
        <f t="shared" si="28"/>
        <v>Thuộc diện sắp xếp</v>
      </c>
    </row>
    <row r="174" spans="1:13" ht="16.5" x14ac:dyDescent="0.25">
      <c r="A174" s="4">
        <v>4</v>
      </c>
      <c r="B174" s="11" t="s">
        <v>188</v>
      </c>
      <c r="C174" s="7"/>
      <c r="D174" s="23">
        <v>9.6199999999999992</v>
      </c>
      <c r="E174" s="9">
        <f t="shared" ref="E174:E181" si="32">D174/60*100</f>
        <v>16.033333333333331</v>
      </c>
      <c r="F174" s="10">
        <v>6641</v>
      </c>
      <c r="G174" s="10">
        <v>16</v>
      </c>
      <c r="H174" s="10">
        <f t="shared" si="26"/>
        <v>6657</v>
      </c>
      <c r="I174" s="9">
        <f t="shared" ref="I174:I181" si="33">H174/16000*100</f>
        <v>41.606250000000003</v>
      </c>
      <c r="J174" s="4"/>
      <c r="K174" s="4"/>
      <c r="L174" s="4"/>
      <c r="M174" s="4" t="str">
        <f t="shared" si="28"/>
        <v>Thuộc diện sắp xếp</v>
      </c>
    </row>
    <row r="175" spans="1:13" ht="16.5" x14ac:dyDescent="0.25">
      <c r="A175" s="4">
        <v>5</v>
      </c>
      <c r="B175" s="11" t="s">
        <v>189</v>
      </c>
      <c r="C175" s="7"/>
      <c r="D175" s="23">
        <v>12.72</v>
      </c>
      <c r="E175" s="9">
        <f t="shared" si="32"/>
        <v>21.200000000000003</v>
      </c>
      <c r="F175" s="10">
        <v>9637</v>
      </c>
      <c r="G175" s="10">
        <v>967</v>
      </c>
      <c r="H175" s="10">
        <f t="shared" si="26"/>
        <v>10604</v>
      </c>
      <c r="I175" s="9">
        <f t="shared" si="33"/>
        <v>66.274999999999991</v>
      </c>
      <c r="J175" s="4"/>
      <c r="K175" s="4"/>
      <c r="L175" s="4"/>
      <c r="M175" s="4" t="str">
        <f t="shared" si="28"/>
        <v>Thuộc diện sắp xếp</v>
      </c>
    </row>
    <row r="176" spans="1:13" ht="16.5" x14ac:dyDescent="0.25">
      <c r="A176" s="4">
        <v>6</v>
      </c>
      <c r="B176" s="11" t="s">
        <v>190</v>
      </c>
      <c r="C176" s="7"/>
      <c r="D176" s="23">
        <v>7.57</v>
      </c>
      <c r="E176" s="9">
        <f t="shared" si="32"/>
        <v>12.616666666666667</v>
      </c>
      <c r="F176" s="10">
        <v>8666</v>
      </c>
      <c r="G176" s="10">
        <v>44</v>
      </c>
      <c r="H176" s="10">
        <f t="shared" si="26"/>
        <v>8710</v>
      </c>
      <c r="I176" s="9">
        <f t="shared" si="33"/>
        <v>54.437500000000007</v>
      </c>
      <c r="J176" s="4"/>
      <c r="K176" s="4"/>
      <c r="L176" s="4"/>
      <c r="M176" s="4" t="str">
        <f t="shared" si="28"/>
        <v>Thuộc diện sắp xếp</v>
      </c>
    </row>
    <row r="177" spans="1:13" ht="16.5" x14ac:dyDescent="0.25">
      <c r="A177" s="4">
        <v>7</v>
      </c>
      <c r="B177" s="11" t="s">
        <v>191</v>
      </c>
      <c r="C177" s="7"/>
      <c r="D177" s="23">
        <v>5.32</v>
      </c>
      <c r="E177" s="9">
        <f t="shared" si="32"/>
        <v>8.8666666666666671</v>
      </c>
      <c r="F177" s="10">
        <v>7776</v>
      </c>
      <c r="G177" s="10">
        <v>17</v>
      </c>
      <c r="H177" s="10">
        <f t="shared" si="26"/>
        <v>7793</v>
      </c>
      <c r="I177" s="9">
        <f t="shared" si="33"/>
        <v>48.706250000000004</v>
      </c>
      <c r="J177" s="4"/>
      <c r="K177" s="4"/>
      <c r="L177" s="4"/>
      <c r="M177" s="4" t="str">
        <f t="shared" si="28"/>
        <v>Thuộc diện sắp xếp</v>
      </c>
    </row>
    <row r="178" spans="1:13" ht="16.5" x14ac:dyDescent="0.25">
      <c r="A178" s="4">
        <v>8</v>
      </c>
      <c r="B178" s="11" t="s">
        <v>192</v>
      </c>
      <c r="C178" s="7"/>
      <c r="D178" s="23">
        <v>10.199999999999999</v>
      </c>
      <c r="E178" s="9">
        <f t="shared" si="32"/>
        <v>17</v>
      </c>
      <c r="F178" s="10">
        <v>10558</v>
      </c>
      <c r="G178" s="10">
        <v>105</v>
      </c>
      <c r="H178" s="10">
        <f t="shared" si="26"/>
        <v>10663</v>
      </c>
      <c r="I178" s="9">
        <f t="shared" si="33"/>
        <v>66.643749999999997</v>
      </c>
      <c r="J178" s="4"/>
      <c r="K178" s="4"/>
      <c r="L178" s="4"/>
      <c r="M178" s="4" t="str">
        <f t="shared" si="28"/>
        <v>Thuộc diện sắp xếp</v>
      </c>
    </row>
    <row r="179" spans="1:13" ht="16.5" x14ac:dyDescent="0.25">
      <c r="A179" s="4">
        <v>9</v>
      </c>
      <c r="B179" s="11" t="s">
        <v>193</v>
      </c>
      <c r="C179" s="7"/>
      <c r="D179" s="23">
        <v>4.6100000000000003</v>
      </c>
      <c r="E179" s="9">
        <f t="shared" si="32"/>
        <v>7.6833333333333336</v>
      </c>
      <c r="F179" s="10">
        <v>5654</v>
      </c>
      <c r="G179" s="10">
        <v>27</v>
      </c>
      <c r="H179" s="10">
        <f t="shared" si="26"/>
        <v>5681</v>
      </c>
      <c r="I179" s="9">
        <f t="shared" si="33"/>
        <v>35.506250000000001</v>
      </c>
      <c r="J179" s="4"/>
      <c r="K179" s="4"/>
      <c r="L179" s="4"/>
      <c r="M179" s="4" t="str">
        <f t="shared" si="28"/>
        <v>Thuộc diện sắp xếp</v>
      </c>
    </row>
    <row r="180" spans="1:13" ht="16.5" x14ac:dyDescent="0.25">
      <c r="A180" s="4">
        <v>10</v>
      </c>
      <c r="B180" s="11" t="s">
        <v>194</v>
      </c>
      <c r="C180" s="7"/>
      <c r="D180" s="23">
        <v>12.63</v>
      </c>
      <c r="E180" s="9">
        <f t="shared" si="32"/>
        <v>21.05</v>
      </c>
      <c r="F180" s="10">
        <v>12646</v>
      </c>
      <c r="G180" s="10">
        <v>80</v>
      </c>
      <c r="H180" s="10">
        <f t="shared" si="26"/>
        <v>12726</v>
      </c>
      <c r="I180" s="9">
        <f t="shared" si="33"/>
        <v>79.537500000000009</v>
      </c>
      <c r="J180" s="4"/>
      <c r="K180" s="4"/>
      <c r="L180" s="4"/>
      <c r="M180" s="4" t="str">
        <f t="shared" si="28"/>
        <v>Thuộc diện sắp xếp</v>
      </c>
    </row>
    <row r="181" spans="1:13" ht="16.5" x14ac:dyDescent="0.25">
      <c r="A181" s="4">
        <v>11</v>
      </c>
      <c r="B181" s="11" t="s">
        <v>195</v>
      </c>
      <c r="C181" s="7"/>
      <c r="D181" s="23">
        <v>5.98</v>
      </c>
      <c r="E181" s="9">
        <f t="shared" si="32"/>
        <v>9.9666666666666668</v>
      </c>
      <c r="F181" s="10">
        <v>9252</v>
      </c>
      <c r="G181" s="10">
        <v>26</v>
      </c>
      <c r="H181" s="10">
        <f t="shared" si="26"/>
        <v>9278</v>
      </c>
      <c r="I181" s="9">
        <f t="shared" si="33"/>
        <v>57.987500000000004</v>
      </c>
      <c r="J181" s="4"/>
      <c r="K181" s="4"/>
      <c r="L181" s="4"/>
      <c r="M181" s="4" t="str">
        <f t="shared" si="28"/>
        <v>Thuộc diện sắp xếp</v>
      </c>
    </row>
    <row r="182" spans="1:13" ht="16.5" x14ac:dyDescent="0.25">
      <c r="A182" s="4">
        <v>12</v>
      </c>
      <c r="B182" s="11" t="s">
        <v>196</v>
      </c>
      <c r="C182" s="7"/>
      <c r="D182" s="23">
        <v>10.49</v>
      </c>
      <c r="E182" s="9">
        <f t="shared" ref="E182:E186" si="34">D182/100*100</f>
        <v>10.49</v>
      </c>
      <c r="F182" s="10">
        <v>10655</v>
      </c>
      <c r="G182" s="10">
        <v>30</v>
      </c>
      <c r="H182" s="10">
        <f t="shared" si="26"/>
        <v>10685</v>
      </c>
      <c r="I182" s="9">
        <f t="shared" ref="I182:I186" si="35">H182/10000*100</f>
        <v>106.85</v>
      </c>
      <c r="J182" s="4" t="s">
        <v>205</v>
      </c>
      <c r="K182" s="4"/>
      <c r="L182" s="4"/>
      <c r="M182" s="4" t="str">
        <f t="shared" si="28"/>
        <v>Thuộc diện sắp xếp</v>
      </c>
    </row>
    <row r="183" spans="1:13" ht="16.5" x14ac:dyDescent="0.25">
      <c r="A183" s="4">
        <v>13</v>
      </c>
      <c r="B183" s="11" t="s">
        <v>197</v>
      </c>
      <c r="C183" s="7"/>
      <c r="D183" s="23">
        <v>20.55</v>
      </c>
      <c r="E183" s="9">
        <f t="shared" si="34"/>
        <v>20.55</v>
      </c>
      <c r="F183" s="10">
        <v>10070</v>
      </c>
      <c r="G183" s="10">
        <v>30</v>
      </c>
      <c r="H183" s="10">
        <f t="shared" si="26"/>
        <v>10100</v>
      </c>
      <c r="I183" s="9">
        <f t="shared" si="35"/>
        <v>101</v>
      </c>
      <c r="J183" s="4" t="s">
        <v>205</v>
      </c>
      <c r="K183" s="4"/>
      <c r="L183" s="4"/>
      <c r="M183" s="4" t="str">
        <f t="shared" si="28"/>
        <v>Thuộc diện sắp xếp</v>
      </c>
    </row>
    <row r="184" spans="1:13" ht="16.5" x14ac:dyDescent="0.25">
      <c r="A184" s="4">
        <v>14</v>
      </c>
      <c r="B184" s="11" t="s">
        <v>198</v>
      </c>
      <c r="C184" s="7"/>
      <c r="D184" s="23">
        <v>21.25</v>
      </c>
      <c r="E184" s="9">
        <f t="shared" si="34"/>
        <v>21.25</v>
      </c>
      <c r="F184" s="10">
        <v>9488</v>
      </c>
      <c r="G184" s="10">
        <v>30</v>
      </c>
      <c r="H184" s="10">
        <f t="shared" si="26"/>
        <v>9518</v>
      </c>
      <c r="I184" s="9">
        <f t="shared" si="35"/>
        <v>95.179999999999993</v>
      </c>
      <c r="J184" s="4" t="s">
        <v>205</v>
      </c>
      <c r="K184" s="4"/>
      <c r="L184" s="4"/>
      <c r="M184" s="4" t="str">
        <f t="shared" si="28"/>
        <v>Thuộc diện sắp xếp</v>
      </c>
    </row>
    <row r="185" spans="1:13" ht="16.5" x14ac:dyDescent="0.25">
      <c r="A185" s="4">
        <v>15</v>
      </c>
      <c r="B185" s="11" t="s">
        <v>199</v>
      </c>
      <c r="C185" s="7"/>
      <c r="D185" s="23">
        <v>21.39</v>
      </c>
      <c r="E185" s="9">
        <f t="shared" si="34"/>
        <v>21.39</v>
      </c>
      <c r="F185" s="10">
        <v>9006</v>
      </c>
      <c r="G185" s="10">
        <v>26</v>
      </c>
      <c r="H185" s="10">
        <f t="shared" si="26"/>
        <v>9032</v>
      </c>
      <c r="I185" s="9">
        <f t="shared" si="35"/>
        <v>90.32</v>
      </c>
      <c r="J185" s="4" t="s">
        <v>205</v>
      </c>
      <c r="K185" s="4"/>
      <c r="L185" s="4"/>
      <c r="M185" s="4" t="str">
        <f t="shared" si="28"/>
        <v>Thuộc diện sắp xếp</v>
      </c>
    </row>
    <row r="186" spans="1:13" ht="16.5" x14ac:dyDescent="0.25">
      <c r="A186" s="4">
        <v>16</v>
      </c>
      <c r="B186" s="11" t="s">
        <v>200</v>
      </c>
      <c r="C186" s="7"/>
      <c r="D186" s="23">
        <v>27.09</v>
      </c>
      <c r="E186" s="9">
        <f t="shared" si="34"/>
        <v>27.089999999999996</v>
      </c>
      <c r="F186" s="10">
        <v>6557</v>
      </c>
      <c r="G186" s="10">
        <v>35</v>
      </c>
      <c r="H186" s="10">
        <f t="shared" si="26"/>
        <v>6592</v>
      </c>
      <c r="I186" s="9">
        <f t="shared" si="35"/>
        <v>65.92</v>
      </c>
      <c r="J186" s="4" t="s">
        <v>205</v>
      </c>
      <c r="K186" s="4"/>
      <c r="L186" s="4"/>
      <c r="M186" s="4" t="str">
        <f t="shared" si="28"/>
        <v>Thuộc diện sắp xếp</v>
      </c>
    </row>
    <row r="187" spans="1:13" ht="16.5" x14ac:dyDescent="0.25">
      <c r="A187" s="4">
        <v>17</v>
      </c>
      <c r="B187" s="11" t="s">
        <v>201</v>
      </c>
      <c r="C187" s="7"/>
      <c r="D187" s="23">
        <v>4.9800000000000004</v>
      </c>
      <c r="E187" s="9">
        <f t="shared" ref="E187:E190" si="36">D187/60*100</f>
        <v>8.3000000000000007</v>
      </c>
      <c r="F187" s="10">
        <v>6473</v>
      </c>
      <c r="G187" s="10">
        <v>28</v>
      </c>
      <c r="H187" s="10">
        <f t="shared" si="26"/>
        <v>6501</v>
      </c>
      <c r="I187" s="9">
        <f t="shared" ref="I187:I190" si="37">H187/16000*100</f>
        <v>40.631250000000001</v>
      </c>
      <c r="J187" s="4"/>
      <c r="K187" s="4"/>
      <c r="L187" s="4"/>
      <c r="M187" s="4" t="str">
        <f t="shared" si="28"/>
        <v>Thuộc diện sắp xếp</v>
      </c>
    </row>
    <row r="188" spans="1:13" ht="16.5" x14ac:dyDescent="0.25">
      <c r="A188" s="4">
        <v>18</v>
      </c>
      <c r="B188" s="11" t="s">
        <v>202</v>
      </c>
      <c r="C188" s="7"/>
      <c r="D188" s="23">
        <v>11.61</v>
      </c>
      <c r="E188" s="9">
        <f t="shared" si="36"/>
        <v>19.349999999999998</v>
      </c>
      <c r="F188" s="10">
        <v>10783</v>
      </c>
      <c r="G188" s="10">
        <v>56</v>
      </c>
      <c r="H188" s="10">
        <f t="shared" si="26"/>
        <v>10839</v>
      </c>
      <c r="I188" s="9">
        <f t="shared" si="37"/>
        <v>67.743750000000006</v>
      </c>
      <c r="J188" s="4"/>
      <c r="K188" s="4"/>
      <c r="L188" s="4"/>
      <c r="M188" s="4" t="str">
        <f t="shared" si="28"/>
        <v>Thuộc diện sắp xếp</v>
      </c>
    </row>
    <row r="189" spans="1:13" ht="16.5" x14ac:dyDescent="0.25">
      <c r="A189" s="4">
        <v>19</v>
      </c>
      <c r="B189" s="11" t="s">
        <v>203</v>
      </c>
      <c r="C189" s="7"/>
      <c r="D189" s="23">
        <v>5.86</v>
      </c>
      <c r="E189" s="9">
        <f t="shared" si="36"/>
        <v>9.7666666666666657</v>
      </c>
      <c r="F189" s="10">
        <v>6976</v>
      </c>
      <c r="G189" s="10">
        <v>20</v>
      </c>
      <c r="H189" s="10">
        <f t="shared" si="26"/>
        <v>6996</v>
      </c>
      <c r="I189" s="9">
        <f t="shared" si="37"/>
        <v>43.725000000000001</v>
      </c>
      <c r="J189" s="4"/>
      <c r="K189" s="4"/>
      <c r="L189" s="4"/>
      <c r="M189" s="4" t="str">
        <f t="shared" si="28"/>
        <v>Thuộc diện sắp xếp</v>
      </c>
    </row>
    <row r="190" spans="1:13" ht="16.5" x14ac:dyDescent="0.25">
      <c r="A190" s="4">
        <v>20</v>
      </c>
      <c r="B190" s="11" t="s">
        <v>204</v>
      </c>
      <c r="C190" s="7"/>
      <c r="D190" s="23">
        <v>7.73</v>
      </c>
      <c r="E190" s="9">
        <f t="shared" si="36"/>
        <v>12.883333333333333</v>
      </c>
      <c r="F190" s="10">
        <v>9316</v>
      </c>
      <c r="G190" s="10">
        <v>59</v>
      </c>
      <c r="H190" s="10">
        <f t="shared" si="26"/>
        <v>9375</v>
      </c>
      <c r="I190" s="9">
        <f t="shared" si="37"/>
        <v>58.59375</v>
      </c>
      <c r="J190" s="4"/>
      <c r="K190" s="4"/>
      <c r="L190" s="4"/>
      <c r="M190" s="4" t="str">
        <f t="shared" si="28"/>
        <v>Thuộc diện sắp xếp</v>
      </c>
    </row>
  </sheetData>
  <mergeCells count="20">
    <mergeCell ref="A6:A9"/>
    <mergeCell ref="B6:B9"/>
    <mergeCell ref="C6:C9"/>
    <mergeCell ref="D6:E7"/>
    <mergeCell ref="F6:I7"/>
    <mergeCell ref="K6:K9"/>
    <mergeCell ref="L6:L9"/>
    <mergeCell ref="M6:M9"/>
    <mergeCell ref="D8:D9"/>
    <mergeCell ref="E8:E9"/>
    <mergeCell ref="F8:F9"/>
    <mergeCell ref="G8:G9"/>
    <mergeCell ref="H8:H9"/>
    <mergeCell ref="I8:I9"/>
    <mergeCell ref="J6:J9"/>
    <mergeCell ref="A4:M4"/>
    <mergeCell ref="B5:M5"/>
    <mergeCell ref="H1:M1"/>
    <mergeCell ref="A2:B2"/>
    <mergeCell ref="A3:M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Phu luc 2.1</vt:lpstr>
      <vt:lpstr>Phu luc 2.2</vt:lpstr>
      <vt:lpstr>Phụ lục 2.3</vt:lpstr>
      <vt:lpstr>Phụ lục 2.4</vt:lpstr>
      <vt:lpstr>Phu luc 2.5</vt:lpstr>
      <vt:lpstr>Phu luc 2.6</vt:lpstr>
      <vt:lpstr>a</vt:lpstr>
      <vt:lpstr>Sheet2</vt:lpstr>
      <vt:lpstr>a!chuong_pl_2_name</vt:lpstr>
      <vt:lpstr>'Phụ lục 2.3'!Print_Area</vt:lpstr>
      <vt:lpstr>'Phu luc 2.5'!Print_Area</vt:lpstr>
      <vt:lpstr>'Phu luc 2.1'!Print_Titles</vt:lpstr>
      <vt:lpstr>'Phụ lục 2.3'!Print_Titles</vt:lpstr>
      <vt:lpstr>'Phu luc 2.5'!Print_Titles</vt:lpstr>
      <vt:lpstr>'Phu luc 2.6'!Print_Titles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Như Thảo</dc:creator>
  <cp:lastModifiedBy>Dell</cp:lastModifiedBy>
  <cp:lastPrinted>2025-05-04T10:48:23Z</cp:lastPrinted>
  <dcterms:created xsi:type="dcterms:W3CDTF">2023-08-03T03:55:15Z</dcterms:created>
  <dcterms:modified xsi:type="dcterms:W3CDTF">2025-05-04T10:52:10Z</dcterms:modified>
</cp:coreProperties>
</file>