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\HS, TL TT, ĐỀ ÁN SXĐVJC CẤP TỈNH VÀ XÃ\HS, ĐỀ ÁN CẤP XÃ ĐỒNG NAI, BÌNH PHƯỚC\HS, tờ trình CP trình UBTVQH\HS MỚI CP TRÌNH UBTVQH\"/>
    </mc:Choice>
  </mc:AlternateContent>
  <bookViews>
    <workbookView xWindow="0" yWindow="0" windowWidth="12000" windowHeight="12900" tabRatio="635"/>
  </bookViews>
  <sheets>
    <sheet name="PL 2.1" sheetId="52" r:id="rId1"/>
  </sheets>
  <definedNames>
    <definedName name="_xlnm.Print_Titles" localSheetId="0">'PL 2.1'!$4:$5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9" i="52" l="1"/>
  <c r="G8" i="52"/>
  <c r="G7" i="52" s="1"/>
  <c r="H9" i="52"/>
  <c r="H8" i="52" s="1"/>
  <c r="I9" i="52"/>
  <c r="I8" i="52" s="1"/>
  <c r="I7" i="52" s="1"/>
  <c r="J9" i="52"/>
  <c r="J8" i="52" s="1"/>
  <c r="G9" i="52"/>
  <c r="H35" i="52"/>
  <c r="I35" i="52"/>
  <c r="J35" i="52"/>
  <c r="G35" i="52"/>
  <c r="H49" i="52"/>
  <c r="I49" i="52"/>
  <c r="J49" i="52"/>
  <c r="G49" i="52"/>
  <c r="H64" i="52"/>
  <c r="I64" i="52"/>
  <c r="J64" i="52"/>
  <c r="G64" i="52"/>
  <c r="H77" i="52"/>
  <c r="I77" i="52"/>
  <c r="J77" i="52"/>
  <c r="G77" i="52"/>
  <c r="H95" i="52"/>
  <c r="I95" i="52"/>
  <c r="J95" i="52"/>
  <c r="G95" i="52"/>
  <c r="H106" i="52"/>
  <c r="I106" i="52"/>
  <c r="J106" i="52"/>
  <c r="G106" i="52"/>
  <c r="H122" i="52"/>
  <c r="I122" i="52"/>
  <c r="J122" i="52"/>
  <c r="G122" i="52"/>
  <c r="H136" i="52"/>
  <c r="I136" i="52"/>
  <c r="J136" i="52"/>
  <c r="G136" i="52"/>
  <c r="H151" i="52"/>
  <c r="I151" i="52"/>
  <c r="J151" i="52"/>
  <c r="G151" i="52"/>
  <c r="H168" i="52"/>
  <c r="I168" i="52"/>
  <c r="J168" i="52"/>
  <c r="G168" i="52"/>
  <c r="D224" i="52"/>
  <c r="G179" i="52"/>
  <c r="H180" i="52"/>
  <c r="H179" i="52" s="1"/>
  <c r="I180" i="52"/>
  <c r="I179" i="52" s="1"/>
  <c r="J180" i="52"/>
  <c r="G180" i="52"/>
  <c r="H189" i="52"/>
  <c r="I189" i="52"/>
  <c r="J189" i="52"/>
  <c r="G189" i="52"/>
  <c r="H196" i="52"/>
  <c r="I196" i="52"/>
  <c r="J196" i="52"/>
  <c r="G196" i="52"/>
  <c r="H204" i="52"/>
  <c r="I204" i="52"/>
  <c r="J204" i="52"/>
  <c r="G204" i="52"/>
  <c r="H214" i="52"/>
  <c r="I214" i="52"/>
  <c r="J214" i="52"/>
  <c r="G214" i="52"/>
  <c r="H228" i="52"/>
  <c r="I228" i="52"/>
  <c r="J228" i="52"/>
  <c r="G228" i="52"/>
  <c r="H245" i="52"/>
  <c r="I245" i="52"/>
  <c r="J245" i="52"/>
  <c r="G245" i="52"/>
  <c r="H253" i="52"/>
  <c r="I253" i="52"/>
  <c r="J253" i="52"/>
  <c r="G253" i="52"/>
  <c r="H262" i="52"/>
  <c r="I262" i="52"/>
  <c r="J262" i="52"/>
  <c r="G262" i="52"/>
  <c r="H273" i="52"/>
  <c r="I273" i="52"/>
  <c r="J273" i="52"/>
  <c r="G273" i="52"/>
  <c r="H285" i="52"/>
  <c r="I285" i="52"/>
  <c r="J285" i="52"/>
  <c r="G285" i="52"/>
  <c r="E180" i="52"/>
  <c r="C180" i="52"/>
  <c r="E189" i="52"/>
  <c r="E179" i="52" s="1"/>
  <c r="C189" i="52"/>
  <c r="E196" i="52"/>
  <c r="C196" i="52"/>
  <c r="E204" i="52"/>
  <c r="C204" i="52"/>
  <c r="E214" i="52"/>
  <c r="C214" i="52"/>
  <c r="E228" i="52"/>
  <c r="C228" i="52"/>
  <c r="E245" i="52"/>
  <c r="C245" i="52"/>
  <c r="E253" i="52"/>
  <c r="C253" i="52"/>
  <c r="E262" i="52"/>
  <c r="C262" i="52"/>
  <c r="E273" i="52"/>
  <c r="C273" i="52"/>
  <c r="E285" i="52"/>
  <c r="C285" i="52"/>
  <c r="F291" i="52"/>
  <c r="F287" i="52"/>
  <c r="F288" i="52"/>
  <c r="F289" i="52"/>
  <c r="F290" i="52"/>
  <c r="F292" i="52"/>
  <c r="F293" i="52"/>
  <c r="F294" i="52"/>
  <c r="F295" i="52"/>
  <c r="F296" i="52"/>
  <c r="F297" i="52"/>
  <c r="F298" i="52"/>
  <c r="F299" i="52"/>
  <c r="F300" i="52"/>
  <c r="F301" i="52"/>
  <c r="F286" i="52"/>
  <c r="D291" i="52"/>
  <c r="D287" i="52"/>
  <c r="D288" i="52"/>
  <c r="D289" i="52"/>
  <c r="D290" i="52"/>
  <c r="D292" i="52"/>
  <c r="D293" i="52"/>
  <c r="D294" i="52"/>
  <c r="D295" i="52"/>
  <c r="D296" i="52"/>
  <c r="D297" i="52"/>
  <c r="D298" i="52"/>
  <c r="D299" i="52"/>
  <c r="D300" i="52"/>
  <c r="D301" i="52"/>
  <c r="D286" i="52"/>
  <c r="F283" i="52"/>
  <c r="F284" i="52"/>
  <c r="F282" i="52"/>
  <c r="F275" i="52"/>
  <c r="F276" i="52"/>
  <c r="F277" i="52"/>
  <c r="F278" i="52"/>
  <c r="F279" i="52"/>
  <c r="F280" i="52"/>
  <c r="F281" i="52"/>
  <c r="F274" i="52"/>
  <c r="D283" i="52"/>
  <c r="D284" i="52"/>
  <c r="D282" i="52"/>
  <c r="D275" i="52"/>
  <c r="D276" i="52"/>
  <c r="D277" i="52"/>
  <c r="D278" i="52"/>
  <c r="D279" i="52"/>
  <c r="D280" i="52"/>
  <c r="D281" i="52"/>
  <c r="D274" i="52"/>
  <c r="F264" i="52"/>
  <c r="F265" i="52"/>
  <c r="F266" i="52"/>
  <c r="F267" i="52"/>
  <c r="F268" i="52"/>
  <c r="F269" i="52"/>
  <c r="F270" i="52"/>
  <c r="F271" i="52"/>
  <c r="F272" i="52"/>
  <c r="F263" i="52"/>
  <c r="D264" i="52"/>
  <c r="D265" i="52"/>
  <c r="D266" i="52"/>
  <c r="D267" i="52"/>
  <c r="D268" i="52"/>
  <c r="D269" i="52"/>
  <c r="D270" i="52"/>
  <c r="D271" i="52"/>
  <c r="D272" i="52"/>
  <c r="D263" i="52"/>
  <c r="F255" i="52"/>
  <c r="F256" i="52"/>
  <c r="F257" i="52"/>
  <c r="F258" i="52"/>
  <c r="F259" i="52"/>
  <c r="F260" i="52"/>
  <c r="F261" i="52"/>
  <c r="F254" i="52"/>
  <c r="D255" i="52"/>
  <c r="D256" i="52"/>
  <c r="D257" i="52"/>
  <c r="D258" i="52"/>
  <c r="D259" i="52"/>
  <c r="D260" i="52"/>
  <c r="D261" i="52"/>
  <c r="D254" i="52"/>
  <c r="F247" i="52"/>
  <c r="F248" i="52"/>
  <c r="F249" i="52"/>
  <c r="F250" i="52"/>
  <c r="F251" i="52"/>
  <c r="F252" i="52"/>
  <c r="F246" i="52"/>
  <c r="D247" i="52"/>
  <c r="D248" i="52"/>
  <c r="D249" i="52"/>
  <c r="D250" i="52"/>
  <c r="D251" i="52"/>
  <c r="D252" i="52"/>
  <c r="D246" i="52"/>
  <c r="D244" i="52"/>
  <c r="F244" i="52"/>
  <c r="F238" i="52"/>
  <c r="F239" i="52"/>
  <c r="F240" i="52"/>
  <c r="F241" i="52"/>
  <c r="F242" i="52"/>
  <c r="F243" i="52"/>
  <c r="F237" i="52"/>
  <c r="D238" i="52"/>
  <c r="D239" i="52"/>
  <c r="D240" i="52"/>
  <c r="D241" i="52"/>
  <c r="D242" i="52"/>
  <c r="D243" i="52"/>
  <c r="D237" i="52"/>
  <c r="F233" i="52"/>
  <c r="F234" i="52"/>
  <c r="F235" i="52"/>
  <c r="F236" i="52"/>
  <c r="F232" i="52"/>
  <c r="D233" i="52"/>
  <c r="D234" i="52"/>
  <c r="D235" i="52"/>
  <c r="D236" i="52"/>
  <c r="D232" i="52"/>
  <c r="F230" i="52"/>
  <c r="F231" i="52"/>
  <c r="F229" i="52"/>
  <c r="D230" i="52"/>
  <c r="D231" i="52"/>
  <c r="D229" i="52"/>
  <c r="F226" i="52"/>
  <c r="F227" i="52"/>
  <c r="F225" i="52"/>
  <c r="F224" i="52"/>
  <c r="F223" i="52"/>
  <c r="F222" i="52"/>
  <c r="F221" i="52"/>
  <c r="F220" i="52"/>
  <c r="F219" i="52"/>
  <c r="F218" i="52"/>
  <c r="F217" i="52"/>
  <c r="F216" i="52"/>
  <c r="F215" i="52"/>
  <c r="D227" i="52"/>
  <c r="D223" i="52"/>
  <c r="D225" i="52"/>
  <c r="D226" i="52"/>
  <c r="D222" i="52"/>
  <c r="D221" i="52"/>
  <c r="D220" i="52"/>
  <c r="D219" i="52"/>
  <c r="D218" i="52"/>
  <c r="D217" i="52"/>
  <c r="D216" i="52"/>
  <c r="D215" i="52"/>
  <c r="F210" i="52"/>
  <c r="F211" i="52"/>
  <c r="F212" i="52"/>
  <c r="F213" i="52"/>
  <c r="F209" i="52"/>
  <c r="F206" i="52"/>
  <c r="F207" i="52"/>
  <c r="F208" i="52"/>
  <c r="F205" i="52"/>
  <c r="D210" i="52"/>
  <c r="D211" i="52"/>
  <c r="D212" i="52"/>
  <c r="D213" i="52"/>
  <c r="D209" i="52"/>
  <c r="D206" i="52"/>
  <c r="D207" i="52"/>
  <c r="D208" i="52"/>
  <c r="D205" i="52"/>
  <c r="D200" i="52"/>
  <c r="D201" i="52"/>
  <c r="D202" i="52"/>
  <c r="D203" i="52"/>
  <c r="D199" i="52"/>
  <c r="F200" i="52"/>
  <c r="F201" i="52"/>
  <c r="F202" i="52"/>
  <c r="F203" i="52"/>
  <c r="F199" i="52"/>
  <c r="F198" i="52"/>
  <c r="D198" i="52"/>
  <c r="F197" i="52"/>
  <c r="D197" i="52"/>
  <c r="F193" i="52"/>
  <c r="F194" i="52"/>
  <c r="F195" i="52"/>
  <c r="F192" i="52"/>
  <c r="F191" i="52"/>
  <c r="F190" i="52"/>
  <c r="D191" i="52"/>
  <c r="D190" i="52"/>
  <c r="D193" i="52"/>
  <c r="D194" i="52"/>
  <c r="D195" i="52"/>
  <c r="D192" i="52"/>
  <c r="F184" i="52"/>
  <c r="F185" i="52"/>
  <c r="F186" i="52"/>
  <c r="F187" i="52"/>
  <c r="F188" i="52"/>
  <c r="F183" i="52"/>
  <c r="F182" i="52"/>
  <c r="F181" i="52"/>
  <c r="D184" i="52"/>
  <c r="D185" i="52"/>
  <c r="D186" i="52"/>
  <c r="D187" i="52"/>
  <c r="D188" i="52"/>
  <c r="D183" i="52"/>
  <c r="D182" i="52"/>
  <c r="D181" i="52"/>
  <c r="E106" i="52"/>
  <c r="E168" i="52"/>
  <c r="C168" i="52"/>
  <c r="E151" i="52"/>
  <c r="C151" i="52"/>
  <c r="E136" i="52"/>
  <c r="C136" i="52"/>
  <c r="E122" i="52"/>
  <c r="C122" i="52"/>
  <c r="C106" i="52"/>
  <c r="E95" i="52"/>
  <c r="C95" i="52"/>
  <c r="E77" i="52"/>
  <c r="C77" i="52"/>
  <c r="E64" i="52"/>
  <c r="C64" i="52"/>
  <c r="E49" i="52"/>
  <c r="C49" i="52"/>
  <c r="E35" i="52"/>
  <c r="C35" i="52"/>
  <c r="E9" i="52"/>
  <c r="C9" i="52"/>
  <c r="H7" i="52" l="1"/>
  <c r="J179" i="52"/>
  <c r="J7" i="52" s="1"/>
  <c r="E8" i="52"/>
  <c r="E7" i="52" s="1"/>
  <c r="C8" i="52"/>
  <c r="C7" i="52" s="1"/>
</calcChain>
</file>

<file path=xl/sharedStrings.xml><?xml version="1.0" encoding="utf-8"?>
<sst xmlns="http://schemas.openxmlformats.org/spreadsheetml/2006/main" count="630" uniqueCount="326">
  <si>
    <t>STT</t>
  </si>
  <si>
    <t>II</t>
  </si>
  <si>
    <t>X</t>
  </si>
  <si>
    <t>I</t>
  </si>
  <si>
    <t>III</t>
  </si>
  <si>
    <t>IV</t>
  </si>
  <si>
    <t>V</t>
  </si>
  <si>
    <t>VI</t>
  </si>
  <si>
    <t>VII</t>
  </si>
  <si>
    <t>VIII</t>
  </si>
  <si>
    <t>XI</t>
  </si>
  <si>
    <t>BG, KK</t>
  </si>
  <si>
    <t>KK</t>
  </si>
  <si>
    <t>BG</t>
  </si>
  <si>
    <t>ATK</t>
  </si>
  <si>
    <t>BG, ATK</t>
  </si>
  <si>
    <t>Diện tích (km2)</t>
  </si>
  <si>
    <t>IX</t>
  </si>
  <si>
    <t>Tỷ lệ (%)</t>
  </si>
  <si>
    <t>Quy mô dân số (người)</t>
  </si>
  <si>
    <t>Khu vực miền núi, vùng cao</t>
  </si>
  <si>
    <t>Khu vực hải đảo</t>
  </si>
  <si>
    <t>Yếu tố đặc thù khác (nếu có)</t>
  </si>
  <si>
    <t>Thuộc diện sắp xếp</t>
  </si>
  <si>
    <t>Diện tích tự nhiên</t>
  </si>
  <si>
    <t>Quy mô dân số</t>
  </si>
  <si>
    <t>Tên ĐVHC</t>
  </si>
  <si>
    <t>A</t>
  </si>
  <si>
    <t>B</t>
  </si>
  <si>
    <t>TỈNH ĐỒNG NAI</t>
  </si>
  <si>
    <t>Thành phố Biên Hòa</t>
  </si>
  <si>
    <t xml:space="preserve"> Phường An Bình</t>
  </si>
  <si>
    <t xml:space="preserve"> Phường An Hoà</t>
  </si>
  <si>
    <t xml:space="preserve"> Phường Bình Đa</t>
  </si>
  <si>
    <t xml:space="preserve"> Phường Bửu Hòa</t>
  </si>
  <si>
    <t xml:space="preserve"> Phường Bửu Long</t>
  </si>
  <si>
    <t xml:space="preserve"> Phường Hiệp Hòa</t>
  </si>
  <si>
    <t xml:space="preserve"> Phường Hố Nai</t>
  </si>
  <si>
    <t xml:space="preserve"> Phường Hóa An</t>
  </si>
  <si>
    <t xml:space="preserve"> Phường Long Bình</t>
  </si>
  <si>
    <t xml:space="preserve"> Phường Long Bình Tân</t>
  </si>
  <si>
    <t xml:space="preserve"> Phường Phước Tân</t>
  </si>
  <si>
    <t xml:space="preserve"> Phường Quang Vinh</t>
  </si>
  <si>
    <t xml:space="preserve"> Phường Tam Hiệp</t>
  </si>
  <si>
    <t xml:space="preserve"> Phường Tam Phước</t>
  </si>
  <si>
    <t xml:space="preserve"> Phường Tân Biên</t>
  </si>
  <si>
    <t xml:space="preserve"> Phường Tân Hạnh</t>
  </si>
  <si>
    <t xml:space="preserve"> Phường Tân Hiệp</t>
  </si>
  <si>
    <t xml:space="preserve"> Phường Tân Hòa</t>
  </si>
  <si>
    <t xml:space="preserve"> Phường Tân Mai</t>
  </si>
  <si>
    <t xml:space="preserve"> Phường Tân Phong</t>
  </si>
  <si>
    <t xml:space="preserve"> Phường Tân Vạn</t>
  </si>
  <si>
    <t xml:space="preserve"> Phường Thống Nhất</t>
  </si>
  <si>
    <t xml:space="preserve"> Phường Trảng Dài</t>
  </si>
  <si>
    <t xml:space="preserve"> Phường Trung Dũng</t>
  </si>
  <si>
    <t xml:space="preserve"> Xã Long Hưng</t>
  </si>
  <si>
    <t>II.</t>
  </si>
  <si>
    <t>Thành phố Long Khánh</t>
  </si>
  <si>
    <t xml:space="preserve"> Phường Bảo Vinh</t>
  </si>
  <si>
    <t xml:space="preserve"> Phường Bàu Sen</t>
  </si>
  <si>
    <t xml:space="preserve"> Phường Phú Bình</t>
  </si>
  <si>
    <t xml:space="preserve"> Phường Suối Tre</t>
  </si>
  <si>
    <t xml:space="preserve"> Phường Xuân An</t>
  </si>
  <si>
    <t xml:space="preserve"> Phường Xuân Bình</t>
  </si>
  <si>
    <t xml:space="preserve"> Phường Xuân Hoà</t>
  </si>
  <si>
    <t xml:space="preserve"> Phường Xuân Lập</t>
  </si>
  <si>
    <t xml:space="preserve"> Phường Xuân Tân</t>
  </si>
  <si>
    <t xml:space="preserve"> Xã Bảo Quang</t>
  </si>
  <si>
    <t xml:space="preserve"> Xã Bàu Trâm</t>
  </si>
  <si>
    <t xml:space="preserve"> Xã Bình Lộc</t>
  </si>
  <si>
    <t xml:space="preserve"> Xã Hàng Gòn</t>
  </si>
  <si>
    <t>Huyện Long Thành</t>
  </si>
  <si>
    <t xml:space="preserve"> Thị trấn Long Thành</t>
  </si>
  <si>
    <t xml:space="preserve"> Xã An Phước</t>
  </si>
  <si>
    <t xml:space="preserve"> Xã Bàu Cạn</t>
  </si>
  <si>
    <t xml:space="preserve"> Xã Bình An</t>
  </si>
  <si>
    <t xml:space="preserve"> Xã Bình Sơn</t>
  </si>
  <si>
    <t xml:space="preserve"> Xã Cẩm Đường</t>
  </si>
  <si>
    <t xml:space="preserve"> Xã Lộc An</t>
  </si>
  <si>
    <t xml:space="preserve"> Xã Long An</t>
  </si>
  <si>
    <t xml:space="preserve"> Xã Long Đức</t>
  </si>
  <si>
    <t xml:space="preserve"> Xã Long Phước</t>
  </si>
  <si>
    <t xml:space="preserve"> Xã Phước Bình</t>
  </si>
  <si>
    <t xml:space="preserve"> Xã Phước Thái</t>
  </si>
  <si>
    <t xml:space="preserve"> Xã Tam An</t>
  </si>
  <si>
    <t xml:space="preserve"> Xã Tân Hiệp</t>
  </si>
  <si>
    <t>IV.</t>
  </si>
  <si>
    <t>Huyện Nhơn Trạch</t>
  </si>
  <si>
    <t xml:space="preserve"> Thị trấn Hiệp Phước</t>
  </si>
  <si>
    <t xml:space="preserve"> Xã Đại Phước</t>
  </si>
  <si>
    <t xml:space="preserve"> Xã Long Tân</t>
  </si>
  <si>
    <t xml:space="preserve"> Xã Long Thọ</t>
  </si>
  <si>
    <t xml:space="preserve"> Xã Phú Đông</t>
  </si>
  <si>
    <t xml:space="preserve"> Xã Phú Hội</t>
  </si>
  <si>
    <t xml:space="preserve"> Xã Phú Hữu</t>
  </si>
  <si>
    <t xml:space="preserve"> Xã Phú Thạnh</t>
  </si>
  <si>
    <t xml:space="preserve"> Xã Phước An</t>
  </si>
  <si>
    <t xml:space="preserve"> Xã Phước Khánh</t>
  </si>
  <si>
    <t xml:space="preserve"> Xã Phước Thiền</t>
  </si>
  <si>
    <t xml:space="preserve"> Xã Vĩnh Thanh</t>
  </si>
  <si>
    <t xml:space="preserve">V </t>
  </si>
  <si>
    <t>Huyện Trảng Bom</t>
  </si>
  <si>
    <t xml:space="preserve"> Thị trấn Trảng Bom</t>
  </si>
  <si>
    <t xml:space="preserve"> Xã An Viễn</t>
  </si>
  <si>
    <t xml:space="preserve"> Xã Bắc Sơn</t>
  </si>
  <si>
    <t xml:space="preserve"> Xã Bàu Hàm</t>
  </si>
  <si>
    <t xml:space="preserve"> Xã Bình Minh</t>
  </si>
  <si>
    <t xml:space="preserve"> Xã Cây Gáo</t>
  </si>
  <si>
    <t xml:space="preserve"> Xã Đồi 61</t>
  </si>
  <si>
    <t xml:space="preserve"> Xã Đông Hoà</t>
  </si>
  <si>
    <t xml:space="preserve"> Xã Giang Điền</t>
  </si>
  <si>
    <t xml:space="preserve"> Xã Hố Nai 3</t>
  </si>
  <si>
    <t xml:space="preserve"> Xã Hưng Thịnh</t>
  </si>
  <si>
    <t xml:space="preserve"> Xã Quảng Tiến</t>
  </si>
  <si>
    <t xml:space="preserve"> Xã Sông Thao</t>
  </si>
  <si>
    <t xml:space="preserve"> Xã Sông Trầu</t>
  </si>
  <si>
    <t xml:space="preserve"> Xã Tây Hoà</t>
  </si>
  <si>
    <t xml:space="preserve"> Xã Thanh Bình</t>
  </si>
  <si>
    <t xml:space="preserve"> Xã Trung Hoà</t>
  </si>
  <si>
    <t>Huyện Thống Nhất</t>
  </si>
  <si>
    <t xml:space="preserve"> Thị trấn Dầu Giây</t>
  </si>
  <si>
    <t xml:space="preserve"> Xã Bàu Hàm 2</t>
  </si>
  <si>
    <t xml:space="preserve"> Xã Gia Kiệm</t>
  </si>
  <si>
    <t xml:space="preserve"> Xã Gia Tân 1</t>
  </si>
  <si>
    <t xml:space="preserve"> Xã Gia Tân 2</t>
  </si>
  <si>
    <t xml:space="preserve"> Xã Gia Tân 3</t>
  </si>
  <si>
    <t xml:space="preserve"> Xã Hưng Lộc</t>
  </si>
  <si>
    <t xml:space="preserve"> Xã Lộ 25</t>
  </si>
  <si>
    <t xml:space="preserve"> Xã Quang Trung</t>
  </si>
  <si>
    <t xml:space="preserve"> Xã Xuân Thiện</t>
  </si>
  <si>
    <t>Huyện Xuân Lộc</t>
  </si>
  <si>
    <t xml:space="preserve"> Thị trấn Gia Ray</t>
  </si>
  <si>
    <t xml:space="preserve"> Xã Bảo Hoà</t>
  </si>
  <si>
    <t xml:space="preserve"> Xã Lang Minh</t>
  </si>
  <si>
    <t xml:space="preserve"> Xã Suối Cao</t>
  </si>
  <si>
    <t xml:space="preserve"> Xã Suối Cát</t>
  </si>
  <si>
    <t xml:space="preserve"> Xã Xuân Bắc</t>
  </si>
  <si>
    <t xml:space="preserve"> Xã Xuân Định</t>
  </si>
  <si>
    <t xml:space="preserve"> Xã Xuân Hiệp</t>
  </si>
  <si>
    <t xml:space="preserve"> Xã Xuân Hòa</t>
  </si>
  <si>
    <t xml:space="preserve"> Xã Xuân Hưng</t>
  </si>
  <si>
    <t xml:space="preserve"> Xã Xuân Phú</t>
  </si>
  <si>
    <t xml:space="preserve"> Xã Xuân Tâm</t>
  </si>
  <si>
    <t xml:space="preserve"> Xã Xuân Thành</t>
  </si>
  <si>
    <t xml:space="preserve"> Xã Xuân Thọ</t>
  </si>
  <si>
    <t xml:space="preserve"> Xã Xuân Trường</t>
  </si>
  <si>
    <t>Huyện Cẩm Mỹ</t>
  </si>
  <si>
    <t xml:space="preserve"> Thị trấn Long Giao</t>
  </si>
  <si>
    <t xml:space="preserve"> Xã Bảo Bình</t>
  </si>
  <si>
    <t xml:space="preserve"> Xã Lâm San</t>
  </si>
  <si>
    <t xml:space="preserve"> Xã Nhân Nghĩa</t>
  </si>
  <si>
    <t xml:space="preserve"> Xã Sông Nhạn</t>
  </si>
  <si>
    <t xml:space="preserve"> Xã Sông Ray</t>
  </si>
  <si>
    <t xml:space="preserve"> Xã Thừa Đức</t>
  </si>
  <si>
    <t xml:space="preserve"> Xã Xuân Bảo</t>
  </si>
  <si>
    <t xml:space="preserve"> Xã Xuân Đông</t>
  </si>
  <si>
    <t xml:space="preserve"> Xã Xuân Đường</t>
  </si>
  <si>
    <t xml:space="preserve"> Xã Xuân Mỹ</t>
  </si>
  <si>
    <t xml:space="preserve"> Xã Xuân Quế</t>
  </si>
  <si>
    <t xml:space="preserve"> Xã Xuân Tây</t>
  </si>
  <si>
    <t>Huyện Định Quán</t>
  </si>
  <si>
    <t xml:space="preserve"> Thị trấn Định Quán</t>
  </si>
  <si>
    <t xml:space="preserve"> Xã Gia Canh</t>
  </si>
  <si>
    <t xml:space="preserve"> Xã La Ngà</t>
  </si>
  <si>
    <t xml:space="preserve"> Xã Ngọc Định</t>
  </si>
  <si>
    <t xml:space="preserve"> Xã Phú Cường</t>
  </si>
  <si>
    <t xml:space="preserve"> Xã Phú Hòa</t>
  </si>
  <si>
    <t xml:space="preserve"> Xã Phú Lợi</t>
  </si>
  <si>
    <t xml:space="preserve"> Xã Phú Ngọc</t>
  </si>
  <si>
    <t xml:space="preserve"> Xã Phú Tân</t>
  </si>
  <si>
    <t xml:space="preserve"> Xã Phú Túc</t>
  </si>
  <si>
    <t xml:space="preserve"> Xã Phú Vinh</t>
  </si>
  <si>
    <t xml:space="preserve"> Xã Suối Nho</t>
  </si>
  <si>
    <t xml:space="preserve"> Xã Thanh Sơn</t>
  </si>
  <si>
    <t xml:space="preserve"> Xã Túc Trưng</t>
  </si>
  <si>
    <t>Huyện Tân Phú</t>
  </si>
  <si>
    <t xml:space="preserve"> Thị trấn Tân Phú</t>
  </si>
  <si>
    <t xml:space="preserve"> Xã Đak Lua</t>
  </si>
  <si>
    <t xml:space="preserve"> Xã Nam Cát Tiên</t>
  </si>
  <si>
    <t xml:space="preserve"> Xã Phú An</t>
  </si>
  <si>
    <t xml:space="preserve"> Xã Phú Bình</t>
  </si>
  <si>
    <t xml:space="preserve"> Xã Phú Điền</t>
  </si>
  <si>
    <t xml:space="preserve"> Xã Phú Lâm</t>
  </si>
  <si>
    <t xml:space="preserve"> Xã Phú Lập</t>
  </si>
  <si>
    <t xml:space="preserve"> Xã Phú Lộc</t>
  </si>
  <si>
    <t xml:space="preserve"> Xã Phú Sơn</t>
  </si>
  <si>
    <t xml:space="preserve"> Xã Phú Thanh</t>
  </si>
  <si>
    <t xml:space="preserve"> Xã Phú Thịnh</t>
  </si>
  <si>
    <t xml:space="preserve"> Xã Phú Xuân</t>
  </si>
  <si>
    <t xml:space="preserve"> Xã Tà Lài</t>
  </si>
  <si>
    <t xml:space="preserve"> Xã Trà Cổ</t>
  </si>
  <si>
    <t>Huyện Vĩnh Cửu</t>
  </si>
  <si>
    <t xml:space="preserve"> Thị trấn Vĩnh An</t>
  </si>
  <si>
    <t xml:space="preserve"> Xã Bình Lợi</t>
  </si>
  <si>
    <t xml:space="preserve"> Xã Mã Đà</t>
  </si>
  <si>
    <t xml:space="preserve"> Xã Phú Lý</t>
  </si>
  <si>
    <t xml:space="preserve"> Xã Tân An</t>
  </si>
  <si>
    <t xml:space="preserve"> Xã Tân Bình</t>
  </si>
  <si>
    <t xml:space="preserve"> Xã Thạnh Phú</t>
  </si>
  <si>
    <t xml:space="preserve"> Xã Thiện Tân</t>
  </si>
  <si>
    <t xml:space="preserve"> Xã Trị An</t>
  </si>
  <si>
    <t xml:space="preserve"> Xã Vĩnh Tân</t>
  </si>
  <si>
    <t>TỈNH BÌNH PHƯỚC</t>
  </si>
  <si>
    <t xml:space="preserve">THÀNH PHỐ ĐỒNG XOÀI </t>
  </si>
  <si>
    <t>Xã Tân Thành</t>
  </si>
  <si>
    <t>x</t>
  </si>
  <si>
    <t>Xã Tiến Hưng</t>
  </si>
  <si>
    <t>Phường Tiến Thành</t>
  </si>
  <si>
    <t>Phường Tân Phú</t>
  </si>
  <si>
    <t>Phường Tân Đồng</t>
  </si>
  <si>
    <t>Phường Tân Thiện</t>
  </si>
  <si>
    <t>Phường Tân Bình</t>
  </si>
  <si>
    <t>Phường Tân Xuân</t>
  </si>
  <si>
    <t xml:space="preserve">THỊ XÃ BÌNH LONG </t>
  </si>
  <si>
    <t>Xã Thanh Phú</t>
  </si>
  <si>
    <t>Xã Thanh Lương</t>
  </si>
  <si>
    <t>Phường An Lộc</t>
  </si>
  <si>
    <t>Phường Hưng Chiến</t>
  </si>
  <si>
    <t>Phường Phú Đức</t>
  </si>
  <si>
    <t>Phường Phú Thịnh</t>
  </si>
  <si>
    <t xml:space="preserve">THỊ XÃ PHƯỚC LONG </t>
  </si>
  <si>
    <t>Xã Phước Tín</t>
  </si>
  <si>
    <t>Xã Long Giang</t>
  </si>
  <si>
    <t>Phường Long Phước</t>
  </si>
  <si>
    <t>Phường Phước Bình</t>
  </si>
  <si>
    <t>Phường Long Thủy</t>
  </si>
  <si>
    <t>Phường Thác Mơ</t>
  </si>
  <si>
    <t>Phường Sơn Giang</t>
  </si>
  <si>
    <t xml:space="preserve">THỊ XÃ CHƠN THÀNH </t>
  </si>
  <si>
    <t>Xã Quang Minh</t>
  </si>
  <si>
    <t>Xã Nha Bích</t>
  </si>
  <si>
    <t>Xã Minh Thắng</t>
  </si>
  <si>
    <t>Xã Minh Lập</t>
  </si>
  <si>
    <t>Phường Minh Long</t>
  </si>
  <si>
    <t>Phường Minh Hưng</t>
  </si>
  <si>
    <t>Phường Hưng Long</t>
  </si>
  <si>
    <t>Phường Thành Tâm</t>
  </si>
  <si>
    <t>Phường Minh Thành</t>
  </si>
  <si>
    <t xml:space="preserve">HUYỆN HỚN QUẢN </t>
  </si>
  <si>
    <t xml:space="preserve">Xã Thanh Bình </t>
  </si>
  <si>
    <t>Xã Tân Quan</t>
  </si>
  <si>
    <t>Xã Phước An</t>
  </si>
  <si>
    <t>Xã Tân Lợi</t>
  </si>
  <si>
    <t>Xã Tân Hưng</t>
  </si>
  <si>
    <t>Xã An Khương</t>
  </si>
  <si>
    <t>Xã Thanh An</t>
  </si>
  <si>
    <t>Xã Đồng Nơ</t>
  </si>
  <si>
    <t>Xã Tân Hiệp</t>
  </si>
  <si>
    <t>Xã An Phú</t>
  </si>
  <si>
    <t>Xã Minh Tâm</t>
  </si>
  <si>
    <t>Xã Minh Đức</t>
  </si>
  <si>
    <t>Thị trấn Tân Khai</t>
  </si>
  <si>
    <t xml:space="preserve">HUYỆN LỘC NINH </t>
  </si>
  <si>
    <t>Xã Lộc An</t>
  </si>
  <si>
    <t>Xã Lộc Thành</t>
  </si>
  <si>
    <t>Xã Lộc Thịnh</t>
  </si>
  <si>
    <t>Xã Lộc Thái</t>
  </si>
  <si>
    <t>Xã Lộc Thuận</t>
  </si>
  <si>
    <t>Xã Lộc Hưng</t>
  </si>
  <si>
    <t>Xã Lộc Điền</t>
  </si>
  <si>
    <t>Xã Lộc Khánh</t>
  </si>
  <si>
    <t>Xã Lộc Tấn</t>
  </si>
  <si>
    <t>Xã Lộc Thiện</t>
  </si>
  <si>
    <t xml:space="preserve">Xã Lộc Hòa </t>
  </si>
  <si>
    <t>Xã Lộc Thạnh</t>
  </si>
  <si>
    <t>Xã Lộc Quang</t>
  </si>
  <si>
    <t>Xã Lộc Phú</t>
  </si>
  <si>
    <t>Xã Lộc Hiệp</t>
  </si>
  <si>
    <t>Thị trấn Lộc Ninh</t>
  </si>
  <si>
    <t xml:space="preserve">HUYỆN BÙ ĐỐP </t>
  </si>
  <si>
    <t>Xã Tân Tiến</t>
  </si>
  <si>
    <t>Xã Thanh Hòa</t>
  </si>
  <si>
    <t>Xã Thiện Hưng</t>
  </si>
  <si>
    <t>Xã Hưng Phước</t>
  </si>
  <si>
    <t>Xã Phước Thiện</t>
  </si>
  <si>
    <t>Thị trấn Thanh Bình</t>
  </si>
  <si>
    <t xml:space="preserve">HUYỆN BÙ GIA MẬP </t>
  </si>
  <si>
    <t>Xã Bù Gia Mập</t>
  </si>
  <si>
    <t>Xã Đăk Ơ</t>
  </si>
  <si>
    <t>Xã Phú Văn</t>
  </si>
  <si>
    <t>Xã Đức Hạnh</t>
  </si>
  <si>
    <t>Xã Phú Nghĩa</t>
  </si>
  <si>
    <t>Xã Phước Minh</t>
  </si>
  <si>
    <t>Xã Đa Kia</t>
  </si>
  <si>
    <t>Xã Bình Thắng</t>
  </si>
  <si>
    <t xml:space="preserve">HUYỆN PHÚ RIỀNG </t>
  </si>
  <si>
    <t>Xã Long Bình</t>
  </si>
  <si>
    <t>Xã Long Hưng</t>
  </si>
  <si>
    <t>Xã Bình Tân</t>
  </si>
  <si>
    <t>Xã Long Hà</t>
  </si>
  <si>
    <t>Xã Long Tân</t>
  </si>
  <si>
    <t>Xã Bù Nho</t>
  </si>
  <si>
    <t>Xã Phú Riềng</t>
  </si>
  <si>
    <t>Xã Phước Tân</t>
  </si>
  <si>
    <t>Xã Phú Trung</t>
  </si>
  <si>
    <t xml:space="preserve">Xã Bình Sơn </t>
  </si>
  <si>
    <t xml:space="preserve">HUYỆN ĐỒNG PHÚ </t>
  </si>
  <si>
    <t xml:space="preserve">Xã Thuận Phú </t>
  </si>
  <si>
    <t xml:space="preserve">Xã Thuận Lợi </t>
  </si>
  <si>
    <t>Xã Đồng Tâm</t>
  </si>
  <si>
    <t>Xã Đồng Tiến</t>
  </si>
  <si>
    <t xml:space="preserve">Xã Tân Phước </t>
  </si>
  <si>
    <t xml:space="preserve">Xã Tân Lợi </t>
  </si>
  <si>
    <t xml:space="preserve">Xã Tân Lập </t>
  </si>
  <si>
    <t xml:space="preserve">Xã Tân Hòa </t>
  </si>
  <si>
    <t xml:space="preserve">Thị trấn Tân Phú </t>
  </si>
  <si>
    <t xml:space="preserve">HUYỆN BÙ ĐĂNG </t>
  </si>
  <si>
    <t>Xã Đăng Hà</t>
  </si>
  <si>
    <t xml:space="preserve">Xã Thống Nhất </t>
  </si>
  <si>
    <t xml:space="preserve">Xã Phước Sơn </t>
  </si>
  <si>
    <t>Xã Đức Liễu</t>
  </si>
  <si>
    <t xml:space="preserve">Xã Nghĩa Bình </t>
  </si>
  <si>
    <t>Xã Nghĩa Trung</t>
  </si>
  <si>
    <t xml:space="preserve">Xã Đoàn Kết </t>
  </si>
  <si>
    <t>Xã Minh Hưng</t>
  </si>
  <si>
    <t xml:space="preserve">Xã Đồng Nai </t>
  </si>
  <si>
    <t>Xã Phú Sơn</t>
  </si>
  <si>
    <t xml:space="preserve">Xã Thọ Sơn </t>
  </si>
  <si>
    <t>Xã Đường 10</t>
  </si>
  <si>
    <t>Xã Đak Nhau</t>
  </si>
  <si>
    <t>Xã Bom Bo</t>
  </si>
  <si>
    <t>Xã Bình Minh</t>
  </si>
  <si>
    <t>Thị trấn Đức Phong</t>
  </si>
  <si>
    <t>TỈNH ĐỒNG NAI (MỚI)</t>
  </si>
  <si>
    <t>Phụ lục I</t>
  </si>
  <si>
    <r>
      <t xml:space="preserve">THỐNG KÊ HIỆN TRẠNG ĐVHC CẤP XÃ CỦA TỈNH ĐỒNG NAI (MỚI)
</t>
    </r>
    <r>
      <rPr>
        <sz val="13"/>
        <rFont val="Times New Roman"/>
        <family val="1"/>
      </rPr>
      <t>(</t>
    </r>
    <r>
      <rPr>
        <i/>
        <sz val="13"/>
        <rFont val="Times New Roman"/>
        <family val="1"/>
      </rPr>
      <t>Kèm theo Đề án số: 379/ĐA-CP ngày 09/5/2025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</si>
</sst>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VNI-Times"/>
    </font>
    <font>
      <sz val="13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i/>
      <sz val="13"/>
      <name val="Times New Roman"/>
      <family val="1"/>
    </font>
    <font>
      <sz val="11"/>
      <name val="Calibri"/>
      <family val="2"/>
    </font>
    <font>
      <sz val="10"/>
      <name val="Arial"/>
      <family val="2"/>
      <charset val="163"/>
    </font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>
      <alignment wrapText="1"/>
    </xf>
    <xf numFmtId="0" fontId="14" fillId="0" borderId="0"/>
    <xf numFmtId="41" fontId="13" fillId="0" borderId="0" applyFont="0" applyFill="0" applyBorder="0" applyAlignment="0" applyProtection="0"/>
    <xf numFmtId="0" fontId="5" fillId="0" borderId="0"/>
    <xf numFmtId="0" fontId="13" fillId="0" borderId="0"/>
    <xf numFmtId="0" fontId="5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</cellStyleXfs>
  <cellXfs count="59">
    <xf numFmtId="0" fontId="0" fillId="0" borderId="0" xfId="0"/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10" fontId="4" fillId="0" borderId="0" xfId="0" applyNumberFormat="1" applyFont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3" fontId="7" fillId="0" borderId="3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10" fontId="5" fillId="2" borderId="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4" fontId="5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/>
    <xf numFmtId="0" fontId="7" fillId="0" borderId="4" xfId="0" applyFont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0" fontId="6" fillId="0" borderId="0" xfId="0" applyNumberFormat="1" applyFont="1"/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/>
  </cellXfs>
  <cellStyles count="20">
    <cellStyle name="Bình thường 2" xfId="7"/>
    <cellStyle name="Comma [0] 2" xfId="16"/>
    <cellStyle name="Comma [0] 3" xfId="12"/>
    <cellStyle name="Comma 3" xfId="17"/>
    <cellStyle name="Excel Built-in Normal" xfId="11"/>
    <cellStyle name="Normal" xfId="0" builtinId="0"/>
    <cellStyle name="Normal 2" xfId="9"/>
    <cellStyle name="Normal 2 2" xfId="5"/>
    <cellStyle name="Normal 2 2 2" xfId="13"/>
    <cellStyle name="Normal 2 3" xfId="6"/>
    <cellStyle name="Normal 2 4" xfId="18"/>
    <cellStyle name="Normal 3" xfId="1"/>
    <cellStyle name="Normal 3 2" xfId="4"/>
    <cellStyle name="Normal 3 3" xfId="10"/>
    <cellStyle name="Normal 4" xfId="2"/>
    <cellStyle name="Normal 4 2" xfId="15"/>
    <cellStyle name="Normal 5" xfId="3"/>
    <cellStyle name="Normal 5 2" xfId="14"/>
    <cellStyle name="Normal 6" xfId="19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1"/>
  <sheetViews>
    <sheetView tabSelected="1" zoomScaleNormal="100" workbookViewId="0">
      <pane ySplit="5" topLeftCell="A18" activePane="bottomLeft" state="frozen"/>
      <selection pane="bottomLeft" activeCell="A2" sqref="A1:XFD1048576"/>
    </sheetView>
  </sheetViews>
  <sheetFormatPr defaultColWidth="8.7109375" defaultRowHeight="15"/>
  <cols>
    <col min="1" max="1" width="7.7109375" style="36" customWidth="1"/>
    <col min="2" max="2" width="26.140625" style="36" customWidth="1"/>
    <col min="3" max="3" width="15.7109375" style="55" customWidth="1"/>
    <col min="4" max="4" width="12.42578125" style="56" customWidth="1"/>
    <col min="5" max="5" width="13.85546875" style="57" customWidth="1"/>
    <col min="6" max="6" width="12.42578125" style="56" customWidth="1"/>
    <col min="7" max="10" width="10.7109375" style="58" customWidth="1"/>
    <col min="11" max="16384" width="8.7109375" style="36"/>
  </cols>
  <sheetData>
    <row r="1" spans="1:10" ht="15.6" customHeight="1">
      <c r="A1" s="28" t="s">
        <v>324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9.6" customHeight="1">
      <c r="A2" s="29" t="s">
        <v>325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.6" customHeight="1">
      <c r="A3" s="24"/>
      <c r="B3" s="24"/>
      <c r="C3" s="9"/>
      <c r="D3" s="16"/>
      <c r="E3" s="8"/>
      <c r="F3" s="16"/>
      <c r="G3" s="8"/>
      <c r="H3" s="8"/>
      <c r="I3" s="8"/>
      <c r="J3" s="8"/>
    </row>
    <row r="4" spans="1:10" ht="29.25" customHeight="1">
      <c r="A4" s="30" t="s">
        <v>0</v>
      </c>
      <c r="B4" s="32" t="s">
        <v>26</v>
      </c>
      <c r="C4" s="32" t="s">
        <v>24</v>
      </c>
      <c r="D4" s="32"/>
      <c r="E4" s="32" t="s">
        <v>25</v>
      </c>
      <c r="F4" s="32"/>
      <c r="G4" s="34" t="s">
        <v>20</v>
      </c>
      <c r="H4" s="34" t="s">
        <v>21</v>
      </c>
      <c r="I4" s="34" t="s">
        <v>22</v>
      </c>
      <c r="J4" s="37" t="s">
        <v>23</v>
      </c>
    </row>
    <row r="5" spans="1:10" ht="31.5">
      <c r="A5" s="31"/>
      <c r="B5" s="33"/>
      <c r="C5" s="10" t="s">
        <v>16</v>
      </c>
      <c r="D5" s="17" t="s">
        <v>18</v>
      </c>
      <c r="E5" s="27" t="s">
        <v>19</v>
      </c>
      <c r="F5" s="17" t="s">
        <v>18</v>
      </c>
      <c r="G5" s="35"/>
      <c r="H5" s="35"/>
      <c r="I5" s="35"/>
      <c r="J5" s="38"/>
    </row>
    <row r="6" spans="1:10" ht="15.75">
      <c r="A6" s="25"/>
      <c r="B6" s="26"/>
      <c r="C6" s="10"/>
      <c r="D6" s="17"/>
      <c r="E6" s="27"/>
      <c r="F6" s="17"/>
      <c r="G6" s="27"/>
      <c r="H6" s="27"/>
      <c r="I6" s="27"/>
      <c r="J6" s="21"/>
    </row>
    <row r="7" spans="1:10" ht="20.45" customHeight="1">
      <c r="A7" s="25"/>
      <c r="B7" s="26" t="s">
        <v>323</v>
      </c>
      <c r="C7" s="10">
        <f>SUM(C8+C179)</f>
        <v>12737.1684</v>
      </c>
      <c r="D7" s="10"/>
      <c r="E7" s="10">
        <f t="shared" ref="E7:J7" si="0">SUM(E8+E179)</f>
        <v>4491408</v>
      </c>
      <c r="F7" s="10"/>
      <c r="G7" s="27">
        <f t="shared" si="0"/>
        <v>65</v>
      </c>
      <c r="H7" s="27">
        <f t="shared" si="0"/>
        <v>0</v>
      </c>
      <c r="I7" s="27">
        <f t="shared" si="0"/>
        <v>23</v>
      </c>
      <c r="J7" s="21">
        <f t="shared" si="0"/>
        <v>209</v>
      </c>
    </row>
    <row r="8" spans="1:10" ht="20.100000000000001" customHeight="1">
      <c r="A8" s="25" t="s">
        <v>27</v>
      </c>
      <c r="B8" s="26" t="s">
        <v>29</v>
      </c>
      <c r="C8" s="10">
        <f>SUM(C9+C35+C49+C64+C77+C95+C106+C122+C136+C151+C168)</f>
        <v>5863.6200000000008</v>
      </c>
      <c r="D8" s="17"/>
      <c r="E8" s="27">
        <f t="shared" ref="E8" si="1">SUM(E9+E35+E49+E64+E77+E95+E106+E122+E136+E151+E168)</f>
        <v>3256999</v>
      </c>
      <c r="F8" s="27"/>
      <c r="G8" s="27">
        <f t="shared" ref="G8" si="2">SUM(G9+G35+G49+G64+G77+G95+G106+G122+G136+G151+G168)</f>
        <v>0</v>
      </c>
      <c r="H8" s="27">
        <f t="shared" ref="H8" si="3">SUM(H9+H35+H49+H64+H77+H95+H106+H122+H136+H151+H168)</f>
        <v>0</v>
      </c>
      <c r="I8" s="27">
        <f t="shared" ref="I8" si="4">SUM(I9+I35+I49+I64+I77+I95+I106+I122+I136+I151+I168)</f>
        <v>2</v>
      </c>
      <c r="J8" s="21">
        <f t="shared" ref="J8" si="5">SUM(J9+J35+J49+J64+J77+J95+J106+J122+J136+J151+J168)</f>
        <v>119</v>
      </c>
    </row>
    <row r="9" spans="1:10" ht="20.100000000000001" customHeight="1">
      <c r="A9" s="25" t="s">
        <v>3</v>
      </c>
      <c r="B9" s="39" t="s">
        <v>30</v>
      </c>
      <c r="C9" s="10">
        <f>SUM(C10:C34)</f>
        <v>263.62</v>
      </c>
      <c r="D9" s="17"/>
      <c r="E9" s="27">
        <f>SUM(E10:E34)</f>
        <v>960609</v>
      </c>
      <c r="F9" s="17"/>
      <c r="G9" s="27">
        <f>COUNTA(G10:G34)</f>
        <v>0</v>
      </c>
      <c r="H9" s="27">
        <f t="shared" ref="H9:J9" si="6">COUNTA(H10:H34)</f>
        <v>0</v>
      </c>
      <c r="I9" s="27">
        <f t="shared" si="6"/>
        <v>0</v>
      </c>
      <c r="J9" s="21">
        <f t="shared" si="6"/>
        <v>14</v>
      </c>
    </row>
    <row r="10" spans="1:10" ht="20.100000000000001" customHeight="1">
      <c r="A10" s="2">
        <v>1</v>
      </c>
      <c r="B10" s="40" t="s">
        <v>31</v>
      </c>
      <c r="C10" s="41">
        <v>10.39</v>
      </c>
      <c r="D10" s="42">
        <v>1.8891</v>
      </c>
      <c r="E10" s="43">
        <v>46501</v>
      </c>
      <c r="F10" s="4">
        <v>2.2143000000000002</v>
      </c>
      <c r="G10" s="5"/>
      <c r="H10" s="5"/>
      <c r="I10" s="5"/>
      <c r="J10" s="44"/>
    </row>
    <row r="11" spans="1:10" ht="20.100000000000001" customHeight="1">
      <c r="A11" s="2">
        <v>2</v>
      </c>
      <c r="B11" s="40" t="s">
        <v>32</v>
      </c>
      <c r="C11" s="41">
        <v>9.1999999999999993</v>
      </c>
      <c r="D11" s="42">
        <v>1.6727000000000001</v>
      </c>
      <c r="E11" s="43">
        <v>22062</v>
      </c>
      <c r="F11" s="4">
        <v>1.0506</v>
      </c>
      <c r="G11" s="5"/>
      <c r="H11" s="5"/>
      <c r="I11" s="5"/>
      <c r="J11" s="44"/>
    </row>
    <row r="12" spans="1:10" ht="20.100000000000001" customHeight="1">
      <c r="A12" s="2">
        <v>3</v>
      </c>
      <c r="B12" s="40" t="s">
        <v>33</v>
      </c>
      <c r="C12" s="41">
        <v>2.4900000000000002</v>
      </c>
      <c r="D12" s="42">
        <v>0.45269999999999999</v>
      </c>
      <c r="E12" s="43">
        <v>38162</v>
      </c>
      <c r="F12" s="4">
        <v>1.8171999999999999</v>
      </c>
      <c r="G12" s="5"/>
      <c r="H12" s="5"/>
      <c r="I12" s="5"/>
      <c r="J12" s="44" t="s">
        <v>2</v>
      </c>
    </row>
    <row r="13" spans="1:10" ht="20.100000000000001" customHeight="1">
      <c r="A13" s="2">
        <v>4</v>
      </c>
      <c r="B13" s="40" t="s">
        <v>34</v>
      </c>
      <c r="C13" s="41">
        <v>4.18</v>
      </c>
      <c r="D13" s="42">
        <v>0.76</v>
      </c>
      <c r="E13" s="43">
        <v>23315</v>
      </c>
      <c r="F13" s="4">
        <v>1.1102000000000001</v>
      </c>
      <c r="G13" s="27"/>
      <c r="H13" s="27"/>
      <c r="I13" s="27"/>
      <c r="J13" s="45" t="s">
        <v>2</v>
      </c>
    </row>
    <row r="14" spans="1:10" ht="20.100000000000001" customHeight="1">
      <c r="A14" s="2">
        <v>5</v>
      </c>
      <c r="B14" s="40" t="s">
        <v>35</v>
      </c>
      <c r="C14" s="41">
        <v>5.81</v>
      </c>
      <c r="D14" s="42">
        <v>1.0564</v>
      </c>
      <c r="E14" s="43">
        <v>27779</v>
      </c>
      <c r="F14" s="4">
        <v>1.3228</v>
      </c>
      <c r="G14" s="27"/>
      <c r="H14" s="27"/>
      <c r="I14" s="27"/>
      <c r="J14" s="45"/>
    </row>
    <row r="15" spans="1:10" ht="20.100000000000001" customHeight="1">
      <c r="A15" s="2">
        <v>6</v>
      </c>
      <c r="B15" s="40" t="s">
        <v>36</v>
      </c>
      <c r="C15" s="41">
        <v>7.04</v>
      </c>
      <c r="D15" s="42">
        <v>1.28</v>
      </c>
      <c r="E15" s="43">
        <v>14387</v>
      </c>
      <c r="F15" s="4">
        <v>0.68510000000000004</v>
      </c>
      <c r="G15" s="27"/>
      <c r="H15" s="27"/>
      <c r="I15" s="27"/>
      <c r="J15" s="45" t="s">
        <v>2</v>
      </c>
    </row>
    <row r="16" spans="1:10" ht="20.100000000000001" customHeight="1">
      <c r="A16" s="2">
        <v>7</v>
      </c>
      <c r="B16" s="40" t="s">
        <v>37</v>
      </c>
      <c r="C16" s="41">
        <v>3.88</v>
      </c>
      <c r="D16" s="42">
        <v>0.70550000000000002</v>
      </c>
      <c r="E16" s="43">
        <v>47892</v>
      </c>
      <c r="F16" s="4">
        <v>2.2806000000000002</v>
      </c>
      <c r="G16" s="27"/>
      <c r="H16" s="27"/>
      <c r="I16" s="27"/>
      <c r="J16" s="45" t="s">
        <v>2</v>
      </c>
    </row>
    <row r="17" spans="1:10" ht="20.100000000000001" customHeight="1">
      <c r="A17" s="2">
        <v>8</v>
      </c>
      <c r="B17" s="40" t="s">
        <v>38</v>
      </c>
      <c r="C17" s="41">
        <v>6.83</v>
      </c>
      <c r="D17" s="42">
        <v>1.2418</v>
      </c>
      <c r="E17" s="43">
        <v>23598</v>
      </c>
      <c r="F17" s="4">
        <v>1.1236999999999999</v>
      </c>
      <c r="G17" s="5"/>
      <c r="H17" s="5"/>
      <c r="I17" s="5"/>
      <c r="J17" s="44"/>
    </row>
    <row r="18" spans="1:10" ht="20.100000000000001" customHeight="1">
      <c r="A18" s="2">
        <v>9</v>
      </c>
      <c r="B18" s="40" t="s">
        <v>39</v>
      </c>
      <c r="C18" s="41">
        <v>34.909999999999997</v>
      </c>
      <c r="D18" s="42">
        <v>6.3472999999999997</v>
      </c>
      <c r="E18" s="43">
        <v>71709</v>
      </c>
      <c r="F18" s="4">
        <v>3.4146999999999998</v>
      </c>
      <c r="G18" s="5"/>
      <c r="H18" s="5"/>
      <c r="I18" s="5"/>
      <c r="J18" s="44"/>
    </row>
    <row r="19" spans="1:10" ht="20.100000000000001" customHeight="1">
      <c r="A19" s="2">
        <v>10</v>
      </c>
      <c r="B19" s="40" t="s">
        <v>40</v>
      </c>
      <c r="C19" s="41">
        <v>11.58</v>
      </c>
      <c r="D19" s="42">
        <v>2.1055000000000001</v>
      </c>
      <c r="E19" s="43">
        <v>44926</v>
      </c>
      <c r="F19" s="4">
        <v>2.1393</v>
      </c>
      <c r="G19" s="5"/>
      <c r="H19" s="5"/>
      <c r="I19" s="5"/>
      <c r="J19" s="44"/>
    </row>
    <row r="20" spans="1:10" ht="20.100000000000001" customHeight="1">
      <c r="A20" s="2">
        <v>11</v>
      </c>
      <c r="B20" s="40" t="s">
        <v>41</v>
      </c>
      <c r="C20" s="41">
        <v>42.83</v>
      </c>
      <c r="D20" s="42">
        <v>7.7873000000000001</v>
      </c>
      <c r="E20" s="43">
        <v>64181</v>
      </c>
      <c r="F20" s="4">
        <v>3.0562</v>
      </c>
      <c r="G20" s="5"/>
      <c r="H20" s="5"/>
      <c r="I20" s="5"/>
      <c r="J20" s="44"/>
    </row>
    <row r="21" spans="1:10" ht="20.100000000000001" customHeight="1">
      <c r="A21" s="2">
        <v>12</v>
      </c>
      <c r="B21" s="46" t="s">
        <v>42</v>
      </c>
      <c r="C21" s="41">
        <v>1.79</v>
      </c>
      <c r="D21" s="42">
        <v>0.32550000000000001</v>
      </c>
      <c r="E21" s="43">
        <v>31963</v>
      </c>
      <c r="F21" s="4">
        <v>1.522</v>
      </c>
      <c r="G21" s="5"/>
      <c r="H21" s="5"/>
      <c r="I21" s="5"/>
      <c r="J21" s="44" t="s">
        <v>2</v>
      </c>
    </row>
    <row r="22" spans="1:10" ht="20.100000000000001" customHeight="1">
      <c r="A22" s="2">
        <v>13</v>
      </c>
      <c r="B22" s="40" t="s">
        <v>43</v>
      </c>
      <c r="C22" s="47">
        <v>2.17</v>
      </c>
      <c r="D22" s="42">
        <v>0.39450000000000002</v>
      </c>
      <c r="E22" s="43">
        <v>33876</v>
      </c>
      <c r="F22" s="4">
        <v>1.6131</v>
      </c>
      <c r="G22" s="5"/>
      <c r="H22" s="5"/>
      <c r="I22" s="5"/>
      <c r="J22" s="44" t="s">
        <v>2</v>
      </c>
    </row>
    <row r="23" spans="1:10" ht="20.100000000000001" customHeight="1">
      <c r="A23" s="2">
        <v>14</v>
      </c>
      <c r="B23" s="40" t="s">
        <v>44</v>
      </c>
      <c r="C23" s="47">
        <v>45.09</v>
      </c>
      <c r="D23" s="42">
        <v>8.1981999999999999</v>
      </c>
      <c r="E23" s="43">
        <v>48313</v>
      </c>
      <c r="F23" s="4">
        <v>2.3006000000000002</v>
      </c>
      <c r="G23" s="5"/>
      <c r="H23" s="5"/>
      <c r="I23" s="5"/>
      <c r="J23" s="44"/>
    </row>
    <row r="24" spans="1:10" ht="20.100000000000001" customHeight="1">
      <c r="A24" s="2">
        <v>15</v>
      </c>
      <c r="B24" s="40" t="s">
        <v>45</v>
      </c>
      <c r="C24" s="47">
        <v>6.12</v>
      </c>
      <c r="D24" s="42">
        <v>1.1127</v>
      </c>
      <c r="E24" s="43">
        <v>49013</v>
      </c>
      <c r="F24" s="4">
        <v>2.3340000000000001</v>
      </c>
      <c r="G24" s="5"/>
      <c r="H24" s="5"/>
      <c r="I24" s="5"/>
      <c r="J24" s="44"/>
    </row>
    <row r="25" spans="1:10" ht="20.100000000000001" customHeight="1">
      <c r="A25" s="2">
        <v>16</v>
      </c>
      <c r="B25" s="40" t="s">
        <v>46</v>
      </c>
      <c r="C25" s="47">
        <v>6.09</v>
      </c>
      <c r="D25" s="42">
        <v>1.1073</v>
      </c>
      <c r="E25" s="43">
        <v>11189</v>
      </c>
      <c r="F25" s="4">
        <v>0.53280000000000005</v>
      </c>
      <c r="G25" s="5"/>
      <c r="H25" s="5"/>
      <c r="I25" s="5"/>
      <c r="J25" s="44" t="s">
        <v>2</v>
      </c>
    </row>
    <row r="26" spans="1:10" ht="20.100000000000001" customHeight="1">
      <c r="A26" s="2">
        <v>17</v>
      </c>
      <c r="B26" s="40" t="s">
        <v>47</v>
      </c>
      <c r="C26" s="47">
        <v>3.47</v>
      </c>
      <c r="D26" s="42">
        <v>0.63090000000000002</v>
      </c>
      <c r="E26" s="43">
        <v>27083</v>
      </c>
      <c r="F26" s="4">
        <v>1.2897000000000001</v>
      </c>
      <c r="G26" s="5"/>
      <c r="H26" s="5"/>
      <c r="I26" s="5"/>
      <c r="J26" s="44" t="s">
        <v>2</v>
      </c>
    </row>
    <row r="27" spans="1:10" ht="20.100000000000001" customHeight="1">
      <c r="A27" s="2">
        <v>18</v>
      </c>
      <c r="B27" s="40" t="s">
        <v>48</v>
      </c>
      <c r="C27" s="47">
        <v>3.94</v>
      </c>
      <c r="D27" s="42">
        <v>0.71640000000000004</v>
      </c>
      <c r="E27" s="43">
        <v>43022</v>
      </c>
      <c r="F27" s="4">
        <v>2.0487000000000002</v>
      </c>
      <c r="G27" s="5"/>
      <c r="H27" s="5"/>
      <c r="I27" s="5"/>
      <c r="J27" s="44" t="s">
        <v>2</v>
      </c>
    </row>
    <row r="28" spans="1:10" ht="20.100000000000001" customHeight="1">
      <c r="A28" s="2">
        <v>19</v>
      </c>
      <c r="B28" s="46" t="s">
        <v>49</v>
      </c>
      <c r="C28" s="41">
        <v>2.68</v>
      </c>
      <c r="D28" s="42">
        <v>0.48730000000000001</v>
      </c>
      <c r="E28" s="43">
        <v>40320</v>
      </c>
      <c r="F28" s="4">
        <v>1.92</v>
      </c>
      <c r="G28" s="5"/>
      <c r="H28" s="5"/>
      <c r="I28" s="5"/>
      <c r="J28" s="44" t="s">
        <v>2</v>
      </c>
    </row>
    <row r="29" spans="1:10" ht="20.100000000000001" customHeight="1">
      <c r="A29" s="2">
        <v>20</v>
      </c>
      <c r="B29" s="46" t="s">
        <v>50</v>
      </c>
      <c r="C29" s="41">
        <v>16.690000000000001</v>
      </c>
      <c r="D29" s="42">
        <v>3.04</v>
      </c>
      <c r="E29" s="43">
        <v>52011</v>
      </c>
      <c r="F29" s="4">
        <v>2.4767000000000001</v>
      </c>
      <c r="G29" s="5"/>
      <c r="H29" s="5"/>
      <c r="I29" s="5"/>
      <c r="J29" s="44"/>
    </row>
    <row r="30" spans="1:10" ht="20.100000000000001" customHeight="1">
      <c r="A30" s="2">
        <v>21</v>
      </c>
      <c r="B30" s="40" t="s">
        <v>51</v>
      </c>
      <c r="C30" s="47">
        <v>4.3600000000000003</v>
      </c>
      <c r="D30" s="42">
        <v>0.79269999999999996</v>
      </c>
      <c r="E30" s="43">
        <v>16817</v>
      </c>
      <c r="F30" s="4">
        <v>0.80079999999999996</v>
      </c>
      <c r="G30" s="5"/>
      <c r="H30" s="5"/>
      <c r="I30" s="5"/>
      <c r="J30" s="44" t="s">
        <v>2</v>
      </c>
    </row>
    <row r="31" spans="1:10" ht="20.100000000000001" customHeight="1">
      <c r="A31" s="2">
        <v>22</v>
      </c>
      <c r="B31" s="40" t="s">
        <v>52</v>
      </c>
      <c r="C31" s="47">
        <v>3.42</v>
      </c>
      <c r="D31" s="42">
        <v>0.62180000000000002</v>
      </c>
      <c r="E31" s="43">
        <v>26213</v>
      </c>
      <c r="F31" s="4">
        <v>1.2482</v>
      </c>
      <c r="G31" s="5"/>
      <c r="H31" s="5"/>
      <c r="I31" s="5"/>
      <c r="J31" s="44" t="s">
        <v>2</v>
      </c>
    </row>
    <row r="32" spans="1:10" ht="20.100000000000001" customHeight="1">
      <c r="A32" s="2">
        <v>23</v>
      </c>
      <c r="B32" s="40" t="s">
        <v>53</v>
      </c>
      <c r="C32" s="47">
        <v>14.46</v>
      </c>
      <c r="D32" s="42">
        <v>2.6291000000000002</v>
      </c>
      <c r="E32" s="43">
        <v>98864</v>
      </c>
      <c r="F32" s="4">
        <v>4.7077999999999998</v>
      </c>
      <c r="G32" s="5"/>
      <c r="H32" s="5"/>
      <c r="I32" s="5"/>
      <c r="J32" s="44"/>
    </row>
    <row r="33" spans="1:10" ht="20.100000000000001" customHeight="1">
      <c r="A33" s="2">
        <v>24</v>
      </c>
      <c r="B33" s="46" t="s">
        <v>54</v>
      </c>
      <c r="C33" s="41">
        <v>2.58</v>
      </c>
      <c r="D33" s="42">
        <v>0.46910000000000002</v>
      </c>
      <c r="E33" s="43">
        <v>50217</v>
      </c>
      <c r="F33" s="4">
        <v>2.3913000000000002</v>
      </c>
      <c r="G33" s="5"/>
      <c r="H33" s="5"/>
      <c r="I33" s="5"/>
      <c r="J33" s="44" t="s">
        <v>2</v>
      </c>
    </row>
    <row r="34" spans="1:10" ht="20.100000000000001" customHeight="1">
      <c r="A34" s="2">
        <v>25</v>
      </c>
      <c r="B34" s="40" t="s">
        <v>55</v>
      </c>
      <c r="C34" s="47">
        <v>11.62</v>
      </c>
      <c r="D34" s="4">
        <v>0.38729999999999998</v>
      </c>
      <c r="E34" s="43">
        <v>7196</v>
      </c>
      <c r="F34" s="4">
        <v>0.44979999999999998</v>
      </c>
      <c r="G34" s="5"/>
      <c r="H34" s="5"/>
      <c r="I34" s="5"/>
      <c r="J34" s="44" t="s">
        <v>2</v>
      </c>
    </row>
    <row r="35" spans="1:10" ht="20.100000000000001" customHeight="1">
      <c r="A35" s="25" t="s">
        <v>56</v>
      </c>
      <c r="B35" s="39" t="s">
        <v>57</v>
      </c>
      <c r="C35" s="10">
        <f>SUM(C36:C48)</f>
        <v>192.98</v>
      </c>
      <c r="D35" s="17"/>
      <c r="E35" s="27">
        <f t="shared" ref="E35" si="7">SUM(E36:E48)</f>
        <v>181596</v>
      </c>
      <c r="F35" s="17"/>
      <c r="G35" s="27">
        <f>COUNTA(G36:G48)</f>
        <v>0</v>
      </c>
      <c r="H35" s="27">
        <f t="shared" ref="H35:J35" si="8">COUNTA(H36:H48)</f>
        <v>0</v>
      </c>
      <c r="I35" s="27">
        <f t="shared" si="8"/>
        <v>0</v>
      </c>
      <c r="J35" s="21">
        <f t="shared" si="8"/>
        <v>12</v>
      </c>
    </row>
    <row r="36" spans="1:10" ht="20.100000000000001" customHeight="1">
      <c r="A36" s="2">
        <v>1</v>
      </c>
      <c r="B36" s="46" t="s">
        <v>58</v>
      </c>
      <c r="C36" s="41">
        <v>15.77</v>
      </c>
      <c r="D36" s="42">
        <v>2.8673000000000002</v>
      </c>
      <c r="E36" s="43">
        <v>22429</v>
      </c>
      <c r="F36" s="4">
        <v>1.0680000000000001</v>
      </c>
      <c r="G36" s="5"/>
      <c r="H36" s="5"/>
      <c r="I36" s="5"/>
      <c r="J36" s="44"/>
    </row>
    <row r="37" spans="1:10" ht="20.100000000000001" customHeight="1">
      <c r="A37" s="2">
        <v>2</v>
      </c>
      <c r="B37" s="46" t="s">
        <v>59</v>
      </c>
      <c r="C37" s="41">
        <v>12.94</v>
      </c>
      <c r="D37" s="42">
        <v>2.3527</v>
      </c>
      <c r="E37" s="43">
        <v>7505</v>
      </c>
      <c r="F37" s="4">
        <v>0.3574</v>
      </c>
      <c r="G37" s="5"/>
      <c r="H37" s="5"/>
      <c r="I37" s="5"/>
      <c r="J37" s="44" t="s">
        <v>2</v>
      </c>
    </row>
    <row r="38" spans="1:10" ht="20.100000000000001" customHeight="1">
      <c r="A38" s="2">
        <v>3</v>
      </c>
      <c r="B38" s="46" t="s">
        <v>60</v>
      </c>
      <c r="C38" s="41">
        <v>2.33</v>
      </c>
      <c r="D38" s="42">
        <v>0.42359999999999998</v>
      </c>
      <c r="E38" s="43">
        <v>5761</v>
      </c>
      <c r="F38" s="4">
        <v>0.27429999999999999</v>
      </c>
      <c r="G38" s="5"/>
      <c r="H38" s="5"/>
      <c r="I38" s="5"/>
      <c r="J38" s="44" t="s">
        <v>2</v>
      </c>
    </row>
    <row r="39" spans="1:10" ht="20.100000000000001" customHeight="1">
      <c r="A39" s="2">
        <v>4</v>
      </c>
      <c r="B39" s="46" t="s">
        <v>61</v>
      </c>
      <c r="C39" s="41">
        <v>24.21</v>
      </c>
      <c r="D39" s="42">
        <v>4.4017999999999997</v>
      </c>
      <c r="E39" s="43">
        <v>13218</v>
      </c>
      <c r="F39" s="4">
        <v>0.62939999999999996</v>
      </c>
      <c r="G39" s="5"/>
      <c r="H39" s="5"/>
      <c r="I39" s="5"/>
      <c r="J39" s="44" t="s">
        <v>2</v>
      </c>
    </row>
    <row r="40" spans="1:10" ht="20.100000000000001" customHeight="1">
      <c r="A40" s="2">
        <v>5</v>
      </c>
      <c r="B40" s="46" t="s">
        <v>62</v>
      </c>
      <c r="C40" s="41">
        <v>3.81</v>
      </c>
      <c r="D40" s="42">
        <v>0.69269999999999998</v>
      </c>
      <c r="E40" s="43">
        <v>41673</v>
      </c>
      <c r="F40" s="4">
        <v>1.9843999999999999</v>
      </c>
      <c r="G40" s="5"/>
      <c r="H40" s="5"/>
      <c r="I40" s="5"/>
      <c r="J40" s="44" t="s">
        <v>2</v>
      </c>
    </row>
    <row r="41" spans="1:10" ht="20.100000000000001" customHeight="1">
      <c r="A41" s="2">
        <v>6</v>
      </c>
      <c r="B41" s="46" t="s">
        <v>63</v>
      </c>
      <c r="C41" s="41">
        <v>1.21</v>
      </c>
      <c r="D41" s="42">
        <v>0.22</v>
      </c>
      <c r="E41" s="43">
        <v>9892</v>
      </c>
      <c r="F41" s="4">
        <v>0.47099999999999997</v>
      </c>
      <c r="G41" s="5"/>
      <c r="H41" s="5"/>
      <c r="I41" s="5"/>
      <c r="J41" s="44" t="s">
        <v>2</v>
      </c>
    </row>
    <row r="42" spans="1:10" ht="20.100000000000001" customHeight="1">
      <c r="A42" s="2">
        <v>7</v>
      </c>
      <c r="B42" s="46" t="s">
        <v>64</v>
      </c>
      <c r="C42" s="41">
        <v>2.1800000000000002</v>
      </c>
      <c r="D42" s="42">
        <v>0.39639999999999997</v>
      </c>
      <c r="E42" s="43">
        <v>10650</v>
      </c>
      <c r="F42" s="4">
        <v>0.5071</v>
      </c>
      <c r="G42" s="5"/>
      <c r="H42" s="5"/>
      <c r="I42" s="5"/>
      <c r="J42" s="44" t="s">
        <v>2</v>
      </c>
    </row>
    <row r="43" spans="1:10" ht="20.100000000000001" customHeight="1">
      <c r="A43" s="2">
        <v>8</v>
      </c>
      <c r="B43" s="46" t="s">
        <v>65</v>
      </c>
      <c r="C43" s="41">
        <v>16.25</v>
      </c>
      <c r="D43" s="42">
        <v>2.9544999999999999</v>
      </c>
      <c r="E43" s="43">
        <v>11442</v>
      </c>
      <c r="F43" s="4">
        <v>0.54490000000000005</v>
      </c>
      <c r="G43" s="5"/>
      <c r="H43" s="5"/>
      <c r="I43" s="5"/>
      <c r="J43" s="44" t="s">
        <v>2</v>
      </c>
    </row>
    <row r="44" spans="1:10" ht="20.100000000000001" customHeight="1">
      <c r="A44" s="2">
        <v>9</v>
      </c>
      <c r="B44" s="46" t="s">
        <v>66</v>
      </c>
      <c r="C44" s="41">
        <v>10.62</v>
      </c>
      <c r="D44" s="42">
        <v>1.9309000000000001</v>
      </c>
      <c r="E44" s="43">
        <v>11221</v>
      </c>
      <c r="F44" s="4">
        <v>0.5343</v>
      </c>
      <c r="G44" s="5"/>
      <c r="H44" s="5"/>
      <c r="I44" s="5"/>
      <c r="J44" s="44" t="s">
        <v>2</v>
      </c>
    </row>
    <row r="45" spans="1:10" ht="20.100000000000001" customHeight="1">
      <c r="A45" s="2">
        <v>10</v>
      </c>
      <c r="B45" s="46" t="s">
        <v>67</v>
      </c>
      <c r="C45" s="41">
        <v>35.08</v>
      </c>
      <c r="D45" s="42">
        <v>1.1693</v>
      </c>
      <c r="E45" s="43">
        <v>14560</v>
      </c>
      <c r="F45" s="4">
        <v>0.91</v>
      </c>
      <c r="G45" s="5"/>
      <c r="H45" s="5"/>
      <c r="I45" s="5"/>
      <c r="J45" s="44" t="s">
        <v>2</v>
      </c>
    </row>
    <row r="46" spans="1:10" ht="20.100000000000001" customHeight="1">
      <c r="A46" s="2">
        <v>11</v>
      </c>
      <c r="B46" s="46" t="s">
        <v>68</v>
      </c>
      <c r="C46" s="41">
        <v>11.79</v>
      </c>
      <c r="D46" s="42">
        <v>0.39300000000000002</v>
      </c>
      <c r="E46" s="43">
        <v>9094</v>
      </c>
      <c r="F46" s="4">
        <v>0.56840000000000002</v>
      </c>
      <c r="G46" s="5"/>
      <c r="H46" s="5"/>
      <c r="I46" s="5"/>
      <c r="J46" s="44" t="s">
        <v>2</v>
      </c>
    </row>
    <row r="47" spans="1:10" ht="20.100000000000001" customHeight="1">
      <c r="A47" s="2">
        <v>12</v>
      </c>
      <c r="B47" s="46" t="s">
        <v>69</v>
      </c>
      <c r="C47" s="41">
        <v>21.81</v>
      </c>
      <c r="D47" s="42">
        <v>0.72699999999999998</v>
      </c>
      <c r="E47" s="43">
        <v>10441</v>
      </c>
      <c r="F47" s="4">
        <v>0.65259999999999996</v>
      </c>
      <c r="G47" s="5"/>
      <c r="H47" s="5"/>
      <c r="I47" s="5"/>
      <c r="J47" s="44" t="s">
        <v>2</v>
      </c>
    </row>
    <row r="48" spans="1:10" ht="20.100000000000001" customHeight="1">
      <c r="A48" s="2">
        <v>13</v>
      </c>
      <c r="B48" s="40" t="s">
        <v>70</v>
      </c>
      <c r="C48" s="41">
        <v>34.979999999999997</v>
      </c>
      <c r="D48" s="42">
        <v>1.1659999999999999</v>
      </c>
      <c r="E48" s="43">
        <v>13710</v>
      </c>
      <c r="F48" s="4">
        <v>0.8569</v>
      </c>
      <c r="G48" s="5"/>
      <c r="H48" s="5"/>
      <c r="I48" s="5"/>
      <c r="J48" s="44" t="s">
        <v>2</v>
      </c>
    </row>
    <row r="49" spans="1:10" ht="20.100000000000001" customHeight="1">
      <c r="A49" s="25" t="s">
        <v>4</v>
      </c>
      <c r="B49" s="39" t="s">
        <v>71</v>
      </c>
      <c r="C49" s="10">
        <f>SUM(C50:C63)</f>
        <v>430.62</v>
      </c>
      <c r="D49" s="17"/>
      <c r="E49" s="27">
        <f t="shared" ref="E49" si="9">SUM(E50:E63)</f>
        <v>285311</v>
      </c>
      <c r="F49" s="17"/>
      <c r="G49" s="27">
        <f>COUNTA(G50:G63)</f>
        <v>0</v>
      </c>
      <c r="H49" s="27">
        <f t="shared" ref="H49:J49" si="10">COUNTA(H50:H63)</f>
        <v>0</v>
      </c>
      <c r="I49" s="27">
        <f t="shared" si="10"/>
        <v>0</v>
      </c>
      <c r="J49" s="21">
        <f t="shared" si="10"/>
        <v>10</v>
      </c>
    </row>
    <row r="50" spans="1:10" ht="20.100000000000001" customHeight="1">
      <c r="A50" s="2">
        <v>1</v>
      </c>
      <c r="B50" s="40" t="s">
        <v>72</v>
      </c>
      <c r="C50" s="47">
        <v>9.16</v>
      </c>
      <c r="D50" s="4">
        <v>0.30530000000000002</v>
      </c>
      <c r="E50" s="5">
        <v>38011</v>
      </c>
      <c r="F50" s="4">
        <v>2.3757000000000001</v>
      </c>
      <c r="G50" s="5"/>
      <c r="H50" s="5"/>
      <c r="I50" s="5"/>
      <c r="J50" s="44" t="s">
        <v>2</v>
      </c>
    </row>
    <row r="51" spans="1:10" ht="20.100000000000001" customHeight="1">
      <c r="A51" s="2">
        <v>2</v>
      </c>
      <c r="B51" s="40" t="s">
        <v>73</v>
      </c>
      <c r="C51" s="47">
        <v>32.49</v>
      </c>
      <c r="D51" s="4">
        <v>1.083</v>
      </c>
      <c r="E51" s="5">
        <v>40866</v>
      </c>
      <c r="F51" s="4">
        <v>2.5541</v>
      </c>
      <c r="G51" s="5"/>
      <c r="H51" s="5"/>
      <c r="I51" s="5"/>
      <c r="J51" s="44"/>
    </row>
    <row r="52" spans="1:10" ht="20.100000000000001" customHeight="1">
      <c r="A52" s="2">
        <v>3</v>
      </c>
      <c r="B52" s="40" t="s">
        <v>74</v>
      </c>
      <c r="C52" s="47">
        <v>44.35</v>
      </c>
      <c r="D52" s="4">
        <v>1.4782999999999999</v>
      </c>
      <c r="E52" s="5">
        <v>17962</v>
      </c>
      <c r="F52" s="4">
        <v>1.1226</v>
      </c>
      <c r="G52" s="5"/>
      <c r="H52" s="5"/>
      <c r="I52" s="5"/>
      <c r="J52" s="44"/>
    </row>
    <row r="53" spans="1:10" ht="20.100000000000001" customHeight="1">
      <c r="A53" s="2">
        <v>4</v>
      </c>
      <c r="B53" s="40" t="s">
        <v>75</v>
      </c>
      <c r="C53" s="47">
        <v>29.1</v>
      </c>
      <c r="D53" s="4">
        <v>0.97</v>
      </c>
      <c r="E53" s="5">
        <v>9955</v>
      </c>
      <c r="F53" s="4">
        <v>0.62219999999999998</v>
      </c>
      <c r="G53" s="5"/>
      <c r="H53" s="5"/>
      <c r="I53" s="5"/>
      <c r="J53" s="44" t="s">
        <v>2</v>
      </c>
    </row>
    <row r="54" spans="1:10" ht="20.100000000000001" customHeight="1">
      <c r="A54" s="2">
        <v>5</v>
      </c>
      <c r="B54" s="40" t="s">
        <v>76</v>
      </c>
      <c r="C54" s="47">
        <v>72.47</v>
      </c>
      <c r="D54" s="4">
        <v>2.4157000000000002</v>
      </c>
      <c r="E54" s="5">
        <v>19737</v>
      </c>
      <c r="F54" s="4">
        <v>1.2336</v>
      </c>
      <c r="G54" s="5"/>
      <c r="H54" s="5"/>
      <c r="I54" s="5"/>
      <c r="J54" s="44"/>
    </row>
    <row r="55" spans="1:10" ht="20.100000000000001" customHeight="1">
      <c r="A55" s="2">
        <v>6</v>
      </c>
      <c r="B55" s="40" t="s">
        <v>77</v>
      </c>
      <c r="C55" s="47">
        <v>15.08</v>
      </c>
      <c r="D55" s="4">
        <v>0.50270000000000004</v>
      </c>
      <c r="E55" s="5">
        <v>8766</v>
      </c>
      <c r="F55" s="4">
        <v>0.54790000000000005</v>
      </c>
      <c r="G55" s="5"/>
      <c r="H55" s="5"/>
      <c r="I55" s="5"/>
      <c r="J55" s="44" t="s">
        <v>2</v>
      </c>
    </row>
    <row r="56" spans="1:10" ht="20.100000000000001" customHeight="1">
      <c r="A56" s="2">
        <v>7</v>
      </c>
      <c r="B56" s="40" t="s">
        <v>78</v>
      </c>
      <c r="C56" s="47">
        <v>20.27</v>
      </c>
      <c r="D56" s="4">
        <v>0.67569999999999997</v>
      </c>
      <c r="E56" s="5">
        <v>14894</v>
      </c>
      <c r="F56" s="4">
        <v>0.93089999999999995</v>
      </c>
      <c r="G56" s="5"/>
      <c r="H56" s="5"/>
      <c r="I56" s="5"/>
      <c r="J56" s="44" t="s">
        <v>2</v>
      </c>
    </row>
    <row r="57" spans="1:10" ht="20.100000000000001" customHeight="1">
      <c r="A57" s="2">
        <v>8</v>
      </c>
      <c r="B57" s="40" t="s">
        <v>79</v>
      </c>
      <c r="C57" s="47">
        <v>28.22</v>
      </c>
      <c r="D57" s="4">
        <v>0.94069999999999998</v>
      </c>
      <c r="E57" s="5">
        <v>20364</v>
      </c>
      <c r="F57" s="4">
        <v>1.2727999999999999</v>
      </c>
      <c r="G57" s="5"/>
      <c r="H57" s="5"/>
      <c r="I57" s="5"/>
      <c r="J57" s="44" t="s">
        <v>2</v>
      </c>
    </row>
    <row r="58" spans="1:10" ht="20.100000000000001" customHeight="1">
      <c r="A58" s="2">
        <v>9</v>
      </c>
      <c r="B58" s="40" t="s">
        <v>80</v>
      </c>
      <c r="C58" s="47">
        <v>30.31</v>
      </c>
      <c r="D58" s="4">
        <v>1.0103</v>
      </c>
      <c r="E58" s="5">
        <v>15551</v>
      </c>
      <c r="F58" s="4">
        <v>0.97189999999999999</v>
      </c>
      <c r="G58" s="5"/>
      <c r="H58" s="5"/>
      <c r="I58" s="5"/>
      <c r="J58" s="44" t="s">
        <v>2</v>
      </c>
    </row>
    <row r="59" spans="1:10" ht="20.100000000000001" customHeight="1">
      <c r="A59" s="2">
        <v>10</v>
      </c>
      <c r="B59" s="40" t="s">
        <v>81</v>
      </c>
      <c r="C59" s="47">
        <v>37.479999999999997</v>
      </c>
      <c r="D59" s="4">
        <v>1.2493000000000001</v>
      </c>
      <c r="E59" s="5">
        <v>24491</v>
      </c>
      <c r="F59" s="4">
        <v>1.5306999999999999</v>
      </c>
      <c r="G59" s="5"/>
      <c r="H59" s="5"/>
      <c r="I59" s="5"/>
      <c r="J59" s="44"/>
    </row>
    <row r="60" spans="1:10" ht="20.100000000000001" customHeight="1">
      <c r="A60" s="2">
        <v>11</v>
      </c>
      <c r="B60" s="40" t="s">
        <v>82</v>
      </c>
      <c r="C60" s="47">
        <v>36.69</v>
      </c>
      <c r="D60" s="4">
        <v>1.2230000000000001</v>
      </c>
      <c r="E60" s="5">
        <v>14666</v>
      </c>
      <c r="F60" s="4">
        <v>0.91659999999999997</v>
      </c>
      <c r="G60" s="5"/>
      <c r="H60" s="5"/>
      <c r="I60" s="5"/>
      <c r="J60" s="44" t="s">
        <v>2</v>
      </c>
    </row>
    <row r="61" spans="1:10" ht="20.100000000000001" customHeight="1">
      <c r="A61" s="2">
        <v>12</v>
      </c>
      <c r="B61" s="40" t="s">
        <v>83</v>
      </c>
      <c r="C61" s="47">
        <v>17.89</v>
      </c>
      <c r="D61" s="4">
        <v>0.59630000000000005</v>
      </c>
      <c r="E61" s="5">
        <v>27203</v>
      </c>
      <c r="F61" s="4">
        <v>1.7001999999999999</v>
      </c>
      <c r="G61" s="5"/>
      <c r="H61" s="5"/>
      <c r="I61" s="5"/>
      <c r="J61" s="44" t="s">
        <v>2</v>
      </c>
    </row>
    <row r="62" spans="1:10" ht="20.100000000000001" customHeight="1">
      <c r="A62" s="2">
        <v>13</v>
      </c>
      <c r="B62" s="40" t="s">
        <v>84</v>
      </c>
      <c r="C62" s="47">
        <v>25.83</v>
      </c>
      <c r="D62" s="4">
        <v>0.86099999999999999</v>
      </c>
      <c r="E62" s="5">
        <v>18800</v>
      </c>
      <c r="F62" s="4">
        <v>1.175</v>
      </c>
      <c r="G62" s="5"/>
      <c r="H62" s="5"/>
      <c r="I62" s="5"/>
      <c r="J62" s="44" t="s">
        <v>2</v>
      </c>
    </row>
    <row r="63" spans="1:10" ht="20.100000000000001" customHeight="1">
      <c r="A63" s="2">
        <v>14</v>
      </c>
      <c r="B63" s="40" t="s">
        <v>85</v>
      </c>
      <c r="C63" s="47">
        <v>31.28</v>
      </c>
      <c r="D63" s="4">
        <v>1.0427</v>
      </c>
      <c r="E63" s="5">
        <v>14045</v>
      </c>
      <c r="F63" s="4">
        <v>0.87780000000000002</v>
      </c>
      <c r="G63" s="5"/>
      <c r="H63" s="5"/>
      <c r="I63" s="5"/>
      <c r="J63" s="44" t="s">
        <v>2</v>
      </c>
    </row>
    <row r="64" spans="1:10" ht="20.100000000000001" customHeight="1">
      <c r="A64" s="25" t="s">
        <v>86</v>
      </c>
      <c r="B64" s="39" t="s">
        <v>87</v>
      </c>
      <c r="C64" s="10">
        <f>SUM(C65:C76)</f>
        <v>376.78000000000003</v>
      </c>
      <c r="D64" s="17"/>
      <c r="E64" s="27">
        <f t="shared" ref="E64" si="11">SUM(E65:E76)</f>
        <v>185041</v>
      </c>
      <c r="F64" s="17"/>
      <c r="G64" s="27">
        <f>COUNTA(G65:G76)</f>
        <v>0</v>
      </c>
      <c r="H64" s="27">
        <f t="shared" ref="H64:J64" si="12">COUNTA(H65:H76)</f>
        <v>0</v>
      </c>
      <c r="I64" s="27">
        <f t="shared" si="12"/>
        <v>0</v>
      </c>
      <c r="J64" s="21">
        <f t="shared" si="12"/>
        <v>11</v>
      </c>
    </row>
    <row r="65" spans="1:10" ht="20.100000000000001" customHeight="1">
      <c r="A65" s="2">
        <v>1</v>
      </c>
      <c r="B65" s="40" t="s">
        <v>88</v>
      </c>
      <c r="C65" s="47">
        <v>18.75</v>
      </c>
      <c r="D65" s="4">
        <v>0.625</v>
      </c>
      <c r="E65" s="5">
        <v>22715</v>
      </c>
      <c r="F65" s="4">
        <v>1.4197</v>
      </c>
      <c r="G65" s="5"/>
      <c r="H65" s="5"/>
      <c r="I65" s="5"/>
      <c r="J65" s="44" t="s">
        <v>2</v>
      </c>
    </row>
    <row r="66" spans="1:10" ht="20.100000000000001" customHeight="1">
      <c r="A66" s="2">
        <v>2</v>
      </c>
      <c r="B66" s="40" t="s">
        <v>89</v>
      </c>
      <c r="C66" s="47">
        <v>16.59</v>
      </c>
      <c r="D66" s="4">
        <v>0.55300000000000005</v>
      </c>
      <c r="E66" s="5">
        <v>12065</v>
      </c>
      <c r="F66" s="4">
        <v>0.75409999999999999</v>
      </c>
      <c r="G66" s="5"/>
      <c r="H66" s="5"/>
      <c r="I66" s="5"/>
      <c r="J66" s="44" t="s">
        <v>2</v>
      </c>
    </row>
    <row r="67" spans="1:10" ht="20.100000000000001" customHeight="1">
      <c r="A67" s="2">
        <v>3</v>
      </c>
      <c r="B67" s="40" t="s">
        <v>90</v>
      </c>
      <c r="C67" s="47">
        <v>35.700000000000003</v>
      </c>
      <c r="D67" s="4">
        <v>1.19</v>
      </c>
      <c r="E67" s="5">
        <v>11615</v>
      </c>
      <c r="F67" s="4">
        <v>0.72589999999999999</v>
      </c>
      <c r="G67" s="5"/>
      <c r="H67" s="5"/>
      <c r="I67" s="5"/>
      <c r="J67" s="44" t="s">
        <v>2</v>
      </c>
    </row>
    <row r="68" spans="1:10" ht="20.100000000000001" customHeight="1">
      <c r="A68" s="2">
        <v>4</v>
      </c>
      <c r="B68" s="40" t="s">
        <v>91</v>
      </c>
      <c r="C68" s="47">
        <v>23.81</v>
      </c>
      <c r="D68" s="4">
        <v>0.79369999999999996</v>
      </c>
      <c r="E68" s="5">
        <v>13928</v>
      </c>
      <c r="F68" s="4">
        <v>0.87050000000000005</v>
      </c>
      <c r="G68" s="5"/>
      <c r="H68" s="5"/>
      <c r="I68" s="5"/>
      <c r="J68" s="44" t="s">
        <v>2</v>
      </c>
    </row>
    <row r="69" spans="1:10" ht="20.100000000000001" customHeight="1">
      <c r="A69" s="2">
        <v>5</v>
      </c>
      <c r="B69" s="40" t="s">
        <v>92</v>
      </c>
      <c r="C69" s="47">
        <v>22.12</v>
      </c>
      <c r="D69" s="4">
        <v>0.73729999999999996</v>
      </c>
      <c r="E69" s="5">
        <v>14562</v>
      </c>
      <c r="F69" s="4">
        <v>0.91010000000000002</v>
      </c>
      <c r="G69" s="5"/>
      <c r="H69" s="5"/>
      <c r="I69" s="5"/>
      <c r="J69" s="44" t="s">
        <v>2</v>
      </c>
    </row>
    <row r="70" spans="1:10" ht="20.100000000000001" customHeight="1">
      <c r="A70" s="2">
        <v>6</v>
      </c>
      <c r="B70" s="40" t="s">
        <v>93</v>
      </c>
      <c r="C70" s="47">
        <v>19.07</v>
      </c>
      <c r="D70" s="4">
        <v>0.63570000000000004</v>
      </c>
      <c r="E70" s="5">
        <v>10845</v>
      </c>
      <c r="F70" s="4">
        <v>0.67779999999999996</v>
      </c>
      <c r="G70" s="5"/>
      <c r="H70" s="5"/>
      <c r="I70" s="5"/>
      <c r="J70" s="44" t="s">
        <v>2</v>
      </c>
    </row>
    <row r="71" spans="1:10" ht="20.100000000000001" customHeight="1">
      <c r="A71" s="2">
        <v>7</v>
      </c>
      <c r="B71" s="40" t="s">
        <v>94</v>
      </c>
      <c r="C71" s="47">
        <v>21.74</v>
      </c>
      <c r="D71" s="4">
        <v>0.72470000000000001</v>
      </c>
      <c r="E71" s="5">
        <v>14096</v>
      </c>
      <c r="F71" s="4">
        <v>0.88100000000000001</v>
      </c>
      <c r="G71" s="5"/>
      <c r="H71" s="5"/>
      <c r="I71" s="5"/>
      <c r="J71" s="44" t="s">
        <v>2</v>
      </c>
    </row>
    <row r="72" spans="1:10" ht="20.100000000000001" customHeight="1">
      <c r="A72" s="2">
        <v>8</v>
      </c>
      <c r="B72" s="40" t="s">
        <v>95</v>
      </c>
      <c r="C72" s="47">
        <v>17.5</v>
      </c>
      <c r="D72" s="4">
        <v>0.58330000000000004</v>
      </c>
      <c r="E72" s="5">
        <v>12430</v>
      </c>
      <c r="F72" s="4">
        <v>0.77690000000000003</v>
      </c>
      <c r="G72" s="5"/>
      <c r="H72" s="5"/>
      <c r="I72" s="5"/>
      <c r="J72" s="44" t="s">
        <v>2</v>
      </c>
    </row>
    <row r="73" spans="1:10" ht="20.100000000000001" customHeight="1">
      <c r="A73" s="2">
        <v>9</v>
      </c>
      <c r="B73" s="40" t="s">
        <v>96</v>
      </c>
      <c r="C73" s="47">
        <v>113.65</v>
      </c>
      <c r="D73" s="4">
        <v>3.7883</v>
      </c>
      <c r="E73" s="5">
        <v>11591</v>
      </c>
      <c r="F73" s="4">
        <v>0.72440000000000004</v>
      </c>
      <c r="G73" s="5"/>
      <c r="H73" s="5"/>
      <c r="I73" s="5"/>
      <c r="J73" s="44" t="s">
        <v>2</v>
      </c>
    </row>
    <row r="74" spans="1:10" ht="20.100000000000001" customHeight="1">
      <c r="A74" s="2">
        <v>10</v>
      </c>
      <c r="B74" s="40" t="s">
        <v>97</v>
      </c>
      <c r="C74" s="47">
        <v>37.57</v>
      </c>
      <c r="D74" s="4">
        <v>1.2523</v>
      </c>
      <c r="E74" s="5">
        <v>14641</v>
      </c>
      <c r="F74" s="4">
        <v>0.91510000000000002</v>
      </c>
      <c r="G74" s="5"/>
      <c r="H74" s="5"/>
      <c r="I74" s="5"/>
      <c r="J74" s="44" t="s">
        <v>2</v>
      </c>
    </row>
    <row r="75" spans="1:10" ht="20.100000000000001" customHeight="1">
      <c r="A75" s="2">
        <v>11</v>
      </c>
      <c r="B75" s="40" t="s">
        <v>98</v>
      </c>
      <c r="C75" s="47">
        <v>17.02</v>
      </c>
      <c r="D75" s="4">
        <v>0.56730000000000003</v>
      </c>
      <c r="E75" s="5">
        <v>20984</v>
      </c>
      <c r="F75" s="4">
        <v>1.3115000000000001</v>
      </c>
      <c r="G75" s="5"/>
      <c r="H75" s="5"/>
      <c r="I75" s="5"/>
      <c r="J75" s="44" t="s">
        <v>2</v>
      </c>
    </row>
    <row r="76" spans="1:10" ht="20.100000000000001" customHeight="1">
      <c r="A76" s="2">
        <v>12</v>
      </c>
      <c r="B76" s="40" t="s">
        <v>99</v>
      </c>
      <c r="C76" s="47">
        <v>33.26</v>
      </c>
      <c r="D76" s="4">
        <v>1.1087</v>
      </c>
      <c r="E76" s="5">
        <v>25569</v>
      </c>
      <c r="F76" s="4">
        <v>1.5981000000000001</v>
      </c>
      <c r="G76" s="5"/>
      <c r="H76" s="5"/>
      <c r="I76" s="5"/>
      <c r="J76" s="44"/>
    </row>
    <row r="77" spans="1:10" ht="20.100000000000001" customHeight="1">
      <c r="A77" s="25" t="s">
        <v>100</v>
      </c>
      <c r="B77" s="39" t="s">
        <v>101</v>
      </c>
      <c r="C77" s="10">
        <f>SUM(C78:C94)</f>
        <v>327.24</v>
      </c>
      <c r="D77" s="17"/>
      <c r="E77" s="27">
        <f t="shared" ref="E77" si="13">SUM(E78:E94)</f>
        <v>349480</v>
      </c>
      <c r="F77" s="17"/>
      <c r="G77" s="27">
        <f>COUNTA(G78:G94)</f>
        <v>0</v>
      </c>
      <c r="H77" s="27">
        <f t="shared" ref="H77:J77" si="14">COUNTA(H78:H94)</f>
        <v>0</v>
      </c>
      <c r="I77" s="27">
        <f t="shared" si="14"/>
        <v>0</v>
      </c>
      <c r="J77" s="21">
        <f t="shared" si="14"/>
        <v>15</v>
      </c>
    </row>
    <row r="78" spans="1:10" ht="20.100000000000001" customHeight="1">
      <c r="A78" s="2">
        <v>1</v>
      </c>
      <c r="B78" s="40" t="s">
        <v>102</v>
      </c>
      <c r="C78" s="47">
        <v>9.36</v>
      </c>
      <c r="D78" s="4">
        <v>0.312</v>
      </c>
      <c r="E78" s="5">
        <v>29226</v>
      </c>
      <c r="F78" s="4">
        <v>1.8266</v>
      </c>
      <c r="G78" s="5"/>
      <c r="H78" s="5"/>
      <c r="I78" s="5"/>
      <c r="J78" s="44" t="s">
        <v>2</v>
      </c>
    </row>
    <row r="79" spans="1:10" ht="20.100000000000001" customHeight="1">
      <c r="A79" s="2">
        <v>2</v>
      </c>
      <c r="B79" s="40" t="s">
        <v>103</v>
      </c>
      <c r="C79" s="47">
        <v>21.95</v>
      </c>
      <c r="D79" s="4">
        <v>0.73170000000000002</v>
      </c>
      <c r="E79" s="5">
        <v>9749</v>
      </c>
      <c r="F79" s="4">
        <v>0.60929999999999995</v>
      </c>
      <c r="G79" s="5"/>
      <c r="H79" s="5"/>
      <c r="I79" s="5"/>
      <c r="J79" s="44" t="s">
        <v>2</v>
      </c>
    </row>
    <row r="80" spans="1:10" ht="20.100000000000001" customHeight="1">
      <c r="A80" s="2">
        <v>3</v>
      </c>
      <c r="B80" s="40" t="s">
        <v>104</v>
      </c>
      <c r="C80" s="47">
        <v>22.47</v>
      </c>
      <c r="D80" s="4">
        <v>0.749</v>
      </c>
      <c r="E80" s="5">
        <v>57557</v>
      </c>
      <c r="F80" s="4">
        <v>3.5973000000000002</v>
      </c>
      <c r="G80" s="5"/>
      <c r="H80" s="5"/>
      <c r="I80" s="5"/>
      <c r="J80" s="44" t="s">
        <v>2</v>
      </c>
    </row>
    <row r="81" spans="1:10" ht="20.100000000000001" customHeight="1">
      <c r="A81" s="2">
        <v>4</v>
      </c>
      <c r="B81" s="40" t="s">
        <v>105</v>
      </c>
      <c r="C81" s="47">
        <v>22.5</v>
      </c>
      <c r="D81" s="4">
        <v>0.75</v>
      </c>
      <c r="E81" s="5">
        <v>12440</v>
      </c>
      <c r="F81" s="4">
        <v>0.77749999999999997</v>
      </c>
      <c r="G81" s="5"/>
      <c r="H81" s="5"/>
      <c r="I81" s="5"/>
      <c r="J81" s="44" t="s">
        <v>2</v>
      </c>
    </row>
    <row r="82" spans="1:10" ht="20.100000000000001" customHeight="1">
      <c r="A82" s="2">
        <v>5</v>
      </c>
      <c r="B82" s="40" t="s">
        <v>106</v>
      </c>
      <c r="C82" s="47">
        <v>14.21</v>
      </c>
      <c r="D82" s="4">
        <v>0.47370000000000001</v>
      </c>
      <c r="E82" s="5">
        <v>25797</v>
      </c>
      <c r="F82" s="4">
        <v>1.6123000000000001</v>
      </c>
      <c r="G82" s="5"/>
      <c r="H82" s="5"/>
      <c r="I82" s="5"/>
      <c r="J82" s="44" t="s">
        <v>2</v>
      </c>
    </row>
    <row r="83" spans="1:10" ht="20.100000000000001" customHeight="1">
      <c r="A83" s="2">
        <v>6</v>
      </c>
      <c r="B83" s="40" t="s">
        <v>107</v>
      </c>
      <c r="C83" s="47">
        <v>17.37</v>
      </c>
      <c r="D83" s="4">
        <v>0.57899999999999996</v>
      </c>
      <c r="E83" s="5">
        <v>12572</v>
      </c>
      <c r="F83" s="4">
        <v>0.78580000000000005</v>
      </c>
      <c r="G83" s="5"/>
      <c r="H83" s="5"/>
      <c r="I83" s="5"/>
      <c r="J83" s="44" t="s">
        <v>2</v>
      </c>
    </row>
    <row r="84" spans="1:10" ht="20.100000000000001" customHeight="1">
      <c r="A84" s="2">
        <v>7</v>
      </c>
      <c r="B84" s="40" t="s">
        <v>108</v>
      </c>
      <c r="C84" s="47">
        <v>25.79</v>
      </c>
      <c r="D84" s="4">
        <v>0.85970000000000002</v>
      </c>
      <c r="E84" s="5">
        <v>14401</v>
      </c>
      <c r="F84" s="4">
        <v>0.90010000000000001</v>
      </c>
      <c r="G84" s="5"/>
      <c r="H84" s="5"/>
      <c r="I84" s="5"/>
      <c r="J84" s="44" t="s">
        <v>2</v>
      </c>
    </row>
    <row r="85" spans="1:10" ht="20.100000000000001" customHeight="1">
      <c r="A85" s="2">
        <v>8</v>
      </c>
      <c r="B85" s="40" t="s">
        <v>109</v>
      </c>
      <c r="C85" s="47">
        <v>11.36</v>
      </c>
      <c r="D85" s="4">
        <v>0.37869999999999998</v>
      </c>
      <c r="E85" s="5">
        <v>14420</v>
      </c>
      <c r="F85" s="4">
        <v>0.90129999999999999</v>
      </c>
      <c r="G85" s="5"/>
      <c r="H85" s="5"/>
      <c r="I85" s="5"/>
      <c r="J85" s="44" t="s">
        <v>2</v>
      </c>
    </row>
    <row r="86" spans="1:10" ht="20.100000000000001" customHeight="1">
      <c r="A86" s="2">
        <v>9</v>
      </c>
      <c r="B86" s="40" t="s">
        <v>110</v>
      </c>
      <c r="C86" s="47">
        <v>9.08</v>
      </c>
      <c r="D86" s="4">
        <v>0.30270000000000002</v>
      </c>
      <c r="E86" s="5">
        <v>8849</v>
      </c>
      <c r="F86" s="4">
        <v>0.55310000000000004</v>
      </c>
      <c r="G86" s="5"/>
      <c r="H86" s="5"/>
      <c r="I86" s="5"/>
      <c r="J86" s="44" t="s">
        <v>2</v>
      </c>
    </row>
    <row r="87" spans="1:10" ht="20.100000000000001" customHeight="1">
      <c r="A87" s="2">
        <v>10</v>
      </c>
      <c r="B87" s="40" t="s">
        <v>111</v>
      </c>
      <c r="C87" s="47">
        <v>18.91</v>
      </c>
      <c r="D87" s="4">
        <v>0.63029999999999997</v>
      </c>
      <c r="E87" s="5">
        <v>35880</v>
      </c>
      <c r="F87" s="4">
        <v>2.2425000000000002</v>
      </c>
      <c r="G87" s="5"/>
      <c r="H87" s="5"/>
      <c r="I87" s="5"/>
      <c r="J87" s="44" t="s">
        <v>2</v>
      </c>
    </row>
    <row r="88" spans="1:10" ht="20.100000000000001" customHeight="1">
      <c r="A88" s="2">
        <v>11</v>
      </c>
      <c r="B88" s="40" t="s">
        <v>112</v>
      </c>
      <c r="C88" s="47">
        <v>16.920000000000002</v>
      </c>
      <c r="D88" s="4">
        <v>0.56399999999999995</v>
      </c>
      <c r="E88" s="5">
        <v>10694</v>
      </c>
      <c r="F88" s="4">
        <v>0.66839999999999999</v>
      </c>
      <c r="G88" s="5"/>
      <c r="H88" s="5"/>
      <c r="I88" s="5"/>
      <c r="J88" s="44" t="s">
        <v>2</v>
      </c>
    </row>
    <row r="89" spans="1:10" ht="20.100000000000001" customHeight="1">
      <c r="A89" s="2">
        <v>12</v>
      </c>
      <c r="B89" s="40" t="s">
        <v>113</v>
      </c>
      <c r="C89" s="47">
        <v>7.04</v>
      </c>
      <c r="D89" s="4">
        <v>0.23469999999999999</v>
      </c>
      <c r="E89" s="5">
        <v>19337</v>
      </c>
      <c r="F89" s="4">
        <v>1.2085999999999999</v>
      </c>
      <c r="G89" s="5"/>
      <c r="H89" s="5"/>
      <c r="I89" s="5"/>
      <c r="J89" s="44" t="s">
        <v>2</v>
      </c>
    </row>
    <row r="90" spans="1:10" ht="20.100000000000001" customHeight="1">
      <c r="A90" s="2">
        <v>13</v>
      </c>
      <c r="B90" s="40" t="s">
        <v>114</v>
      </c>
      <c r="C90" s="47">
        <v>26.49</v>
      </c>
      <c r="D90" s="4">
        <v>0.88300000000000001</v>
      </c>
      <c r="E90" s="5">
        <v>13747</v>
      </c>
      <c r="F90" s="4">
        <v>0.85919999999999996</v>
      </c>
      <c r="G90" s="5"/>
      <c r="H90" s="5"/>
      <c r="I90" s="5"/>
      <c r="J90" s="44" t="s">
        <v>2</v>
      </c>
    </row>
    <row r="91" spans="1:10" ht="20.100000000000001" customHeight="1">
      <c r="A91" s="2">
        <v>14</v>
      </c>
      <c r="B91" s="40" t="s">
        <v>115</v>
      </c>
      <c r="C91" s="47">
        <v>43.29</v>
      </c>
      <c r="D91" s="4">
        <v>1.4430000000000001</v>
      </c>
      <c r="E91" s="5">
        <v>35300</v>
      </c>
      <c r="F91" s="4">
        <v>2.2063000000000001</v>
      </c>
      <c r="G91" s="5"/>
      <c r="H91" s="5"/>
      <c r="I91" s="5"/>
      <c r="J91" s="44"/>
    </row>
    <row r="92" spans="1:10" ht="20.100000000000001" customHeight="1">
      <c r="A92" s="2">
        <v>15</v>
      </c>
      <c r="B92" s="40" t="s">
        <v>116</v>
      </c>
      <c r="C92" s="47">
        <v>14.44</v>
      </c>
      <c r="D92" s="4">
        <v>0.48130000000000001</v>
      </c>
      <c r="E92" s="5">
        <v>18426</v>
      </c>
      <c r="F92" s="4">
        <v>1.1516</v>
      </c>
      <c r="G92" s="5"/>
      <c r="H92" s="5"/>
      <c r="I92" s="5"/>
      <c r="J92" s="44" t="s">
        <v>2</v>
      </c>
    </row>
    <row r="93" spans="1:10" ht="20.100000000000001" customHeight="1">
      <c r="A93" s="2">
        <v>16</v>
      </c>
      <c r="B93" s="40" t="s">
        <v>117</v>
      </c>
      <c r="C93" s="47">
        <v>31.14</v>
      </c>
      <c r="D93" s="4">
        <v>1.038</v>
      </c>
      <c r="E93" s="5">
        <v>16800</v>
      </c>
      <c r="F93" s="4">
        <v>1.05</v>
      </c>
      <c r="G93" s="5"/>
      <c r="H93" s="5"/>
      <c r="I93" s="5"/>
      <c r="J93" s="44"/>
    </row>
    <row r="94" spans="1:10" ht="20.100000000000001" customHeight="1">
      <c r="A94" s="2">
        <v>17</v>
      </c>
      <c r="B94" s="40" t="s">
        <v>118</v>
      </c>
      <c r="C94" s="47">
        <v>14.92</v>
      </c>
      <c r="D94" s="4">
        <v>0.49730000000000002</v>
      </c>
      <c r="E94" s="5">
        <v>14285</v>
      </c>
      <c r="F94" s="4">
        <v>0.89280000000000004</v>
      </c>
      <c r="G94" s="5"/>
      <c r="H94" s="5"/>
      <c r="I94" s="5"/>
      <c r="J94" s="44" t="s">
        <v>2</v>
      </c>
    </row>
    <row r="95" spans="1:10" ht="20.100000000000001" customHeight="1">
      <c r="A95" s="25" t="s">
        <v>7</v>
      </c>
      <c r="B95" s="39" t="s">
        <v>119</v>
      </c>
      <c r="C95" s="10">
        <f>SUM(C96:C105)</f>
        <v>248.53000000000003</v>
      </c>
      <c r="D95" s="17"/>
      <c r="E95" s="27">
        <f t="shared" ref="E95" si="15">SUM(E96:E105)</f>
        <v>200083</v>
      </c>
      <c r="F95" s="17"/>
      <c r="G95" s="27">
        <f>COUNTA(G96:G105)</f>
        <v>0</v>
      </c>
      <c r="H95" s="27">
        <f t="shared" ref="H95:J95" si="16">COUNTA(H96:H105)</f>
        <v>0</v>
      </c>
      <c r="I95" s="27">
        <f t="shared" si="16"/>
        <v>0</v>
      </c>
      <c r="J95" s="21">
        <f t="shared" si="16"/>
        <v>7</v>
      </c>
    </row>
    <row r="96" spans="1:10" ht="20.100000000000001" customHeight="1">
      <c r="A96" s="2">
        <v>1</v>
      </c>
      <c r="B96" s="40" t="s">
        <v>120</v>
      </c>
      <c r="C96" s="47">
        <v>14.14</v>
      </c>
      <c r="D96" s="4">
        <v>0.4713</v>
      </c>
      <c r="E96" s="5">
        <v>23281</v>
      </c>
      <c r="F96" s="4">
        <v>1.4551000000000001</v>
      </c>
      <c r="G96" s="5"/>
      <c r="H96" s="5"/>
      <c r="I96" s="5"/>
      <c r="J96" s="44" t="s">
        <v>2</v>
      </c>
    </row>
    <row r="97" spans="1:10" ht="20.100000000000001" customHeight="1">
      <c r="A97" s="2">
        <v>2</v>
      </c>
      <c r="B97" s="40" t="s">
        <v>121</v>
      </c>
      <c r="C97" s="47">
        <v>30.12</v>
      </c>
      <c r="D97" s="4">
        <v>1.004</v>
      </c>
      <c r="E97" s="5">
        <v>12321</v>
      </c>
      <c r="F97" s="4">
        <v>0.77010000000000001</v>
      </c>
      <c r="G97" s="5"/>
      <c r="H97" s="5"/>
      <c r="I97" s="5"/>
      <c r="J97" s="44" t="s">
        <v>2</v>
      </c>
    </row>
    <row r="98" spans="1:10" ht="20.100000000000001" customHeight="1">
      <c r="A98" s="2">
        <v>3</v>
      </c>
      <c r="B98" s="40" t="s">
        <v>122</v>
      </c>
      <c r="C98" s="47">
        <v>33.26</v>
      </c>
      <c r="D98" s="4">
        <v>1.1087</v>
      </c>
      <c r="E98" s="5">
        <v>29334</v>
      </c>
      <c r="F98" s="4">
        <v>1.8333999999999999</v>
      </c>
      <c r="G98" s="5"/>
      <c r="H98" s="5"/>
      <c r="I98" s="5"/>
      <c r="J98" s="44"/>
    </row>
    <row r="99" spans="1:10" ht="20.100000000000001" customHeight="1">
      <c r="A99" s="2">
        <v>4</v>
      </c>
      <c r="B99" s="40" t="s">
        <v>123</v>
      </c>
      <c r="C99" s="47">
        <v>21.14</v>
      </c>
      <c r="D99" s="4">
        <v>0.70469999999999999</v>
      </c>
      <c r="E99" s="5">
        <v>18992</v>
      </c>
      <c r="F99" s="4">
        <v>1.1870000000000001</v>
      </c>
      <c r="G99" s="5"/>
      <c r="H99" s="5"/>
      <c r="I99" s="5"/>
      <c r="J99" s="44" t="s">
        <v>2</v>
      </c>
    </row>
    <row r="100" spans="1:10" ht="20.100000000000001" customHeight="1">
      <c r="A100" s="2">
        <v>5</v>
      </c>
      <c r="B100" s="40" t="s">
        <v>124</v>
      </c>
      <c r="C100" s="47">
        <v>14.61</v>
      </c>
      <c r="D100" s="4">
        <v>0.48699999999999999</v>
      </c>
      <c r="E100" s="5">
        <v>17360</v>
      </c>
      <c r="F100" s="4">
        <v>1.085</v>
      </c>
      <c r="G100" s="5"/>
      <c r="H100" s="5"/>
      <c r="I100" s="5"/>
      <c r="J100" s="44" t="s">
        <v>2</v>
      </c>
    </row>
    <row r="101" spans="1:10" ht="20.100000000000001" customHeight="1">
      <c r="A101" s="2">
        <v>6</v>
      </c>
      <c r="B101" s="40" t="s">
        <v>125</v>
      </c>
      <c r="C101" s="47">
        <v>18.989999999999998</v>
      </c>
      <c r="D101" s="4">
        <v>0.63300000000000001</v>
      </c>
      <c r="E101" s="5">
        <v>26105</v>
      </c>
      <c r="F101" s="4">
        <v>1.6315999999999999</v>
      </c>
      <c r="G101" s="5"/>
      <c r="H101" s="5"/>
      <c r="I101" s="5"/>
      <c r="J101" s="44" t="s">
        <v>2</v>
      </c>
    </row>
    <row r="102" spans="1:10" ht="20.100000000000001" customHeight="1">
      <c r="A102" s="2">
        <v>7</v>
      </c>
      <c r="B102" s="40" t="s">
        <v>126</v>
      </c>
      <c r="C102" s="47">
        <v>35.119999999999997</v>
      </c>
      <c r="D102" s="4">
        <v>1.1707000000000001</v>
      </c>
      <c r="E102" s="5">
        <v>21333</v>
      </c>
      <c r="F102" s="4">
        <v>1.3332999999999999</v>
      </c>
      <c r="G102" s="5"/>
      <c r="H102" s="5"/>
      <c r="I102" s="5"/>
      <c r="J102" s="44"/>
    </row>
    <row r="103" spans="1:10" ht="20.100000000000001" customHeight="1">
      <c r="A103" s="2">
        <v>8</v>
      </c>
      <c r="B103" s="40" t="s">
        <v>127</v>
      </c>
      <c r="C103" s="47">
        <v>19.489999999999998</v>
      </c>
      <c r="D103" s="4">
        <v>0.64970000000000006</v>
      </c>
      <c r="E103" s="5">
        <v>14986</v>
      </c>
      <c r="F103" s="4">
        <v>0.93659999999999999</v>
      </c>
      <c r="G103" s="5"/>
      <c r="H103" s="5"/>
      <c r="I103" s="5"/>
      <c r="J103" s="44" t="s">
        <v>2</v>
      </c>
    </row>
    <row r="104" spans="1:10" ht="20.100000000000001" customHeight="1">
      <c r="A104" s="2">
        <v>9</v>
      </c>
      <c r="B104" s="40" t="s">
        <v>128</v>
      </c>
      <c r="C104" s="47">
        <v>30.47</v>
      </c>
      <c r="D104" s="4">
        <v>1.0157</v>
      </c>
      <c r="E104" s="5">
        <v>23835</v>
      </c>
      <c r="F104" s="4">
        <v>1.4897</v>
      </c>
      <c r="G104" s="5"/>
      <c r="H104" s="5"/>
      <c r="I104" s="5"/>
      <c r="J104" s="44"/>
    </row>
    <row r="105" spans="1:10" ht="20.100000000000001" customHeight="1">
      <c r="A105" s="2">
        <v>10</v>
      </c>
      <c r="B105" s="40" t="s">
        <v>129</v>
      </c>
      <c r="C105" s="47">
        <v>31.19</v>
      </c>
      <c r="D105" s="4">
        <v>1.0397000000000001</v>
      </c>
      <c r="E105" s="5">
        <v>12536</v>
      </c>
      <c r="F105" s="4">
        <v>0.78349999999999997</v>
      </c>
      <c r="G105" s="5"/>
      <c r="H105" s="5"/>
      <c r="I105" s="5"/>
      <c r="J105" s="44" t="s">
        <v>2</v>
      </c>
    </row>
    <row r="106" spans="1:10" ht="20.100000000000001" customHeight="1">
      <c r="A106" s="25" t="s">
        <v>2</v>
      </c>
      <c r="B106" s="39" t="s">
        <v>130</v>
      </c>
      <c r="C106" s="10">
        <f>SUM(C107:C121)</f>
        <v>724.32</v>
      </c>
      <c r="D106" s="17"/>
      <c r="E106" s="27">
        <f t="shared" ref="E106" si="17">SUM(E107:E121)</f>
        <v>285105</v>
      </c>
      <c r="F106" s="17"/>
      <c r="G106" s="27">
        <f>COUNTA(G107:G121)</f>
        <v>0</v>
      </c>
      <c r="H106" s="27">
        <f t="shared" ref="H106:J106" si="18">COUNTA(H107:H121)</f>
        <v>0</v>
      </c>
      <c r="I106" s="27">
        <f t="shared" si="18"/>
        <v>0</v>
      </c>
      <c r="J106" s="21">
        <f t="shared" si="18"/>
        <v>9</v>
      </c>
    </row>
    <row r="107" spans="1:10" ht="20.100000000000001" customHeight="1">
      <c r="A107" s="2">
        <v>1</v>
      </c>
      <c r="B107" s="40" t="s">
        <v>131</v>
      </c>
      <c r="C107" s="47">
        <v>13.95</v>
      </c>
      <c r="D107" s="4">
        <v>0.46500000000000002</v>
      </c>
      <c r="E107" s="5">
        <v>23093</v>
      </c>
      <c r="F107" s="4">
        <v>1.4433</v>
      </c>
      <c r="G107" s="5"/>
      <c r="H107" s="5"/>
      <c r="I107" s="5"/>
      <c r="J107" s="44" t="s">
        <v>2</v>
      </c>
    </row>
    <row r="108" spans="1:10" ht="20.100000000000001" customHeight="1">
      <c r="A108" s="2">
        <v>2</v>
      </c>
      <c r="B108" s="40" t="s">
        <v>132</v>
      </c>
      <c r="C108" s="47">
        <v>17.809999999999999</v>
      </c>
      <c r="D108" s="4">
        <v>0.59370000000000001</v>
      </c>
      <c r="E108" s="5">
        <v>15345</v>
      </c>
      <c r="F108" s="4">
        <v>0.95909999999999995</v>
      </c>
      <c r="G108" s="5"/>
      <c r="H108" s="5"/>
      <c r="I108" s="5"/>
      <c r="J108" s="44" t="s">
        <v>2</v>
      </c>
    </row>
    <row r="109" spans="1:10" ht="20.100000000000001" customHeight="1">
      <c r="A109" s="2">
        <v>3</v>
      </c>
      <c r="B109" s="40" t="s">
        <v>133</v>
      </c>
      <c r="C109" s="47">
        <v>17.03</v>
      </c>
      <c r="D109" s="4">
        <v>0.56769999999999998</v>
      </c>
      <c r="E109" s="5">
        <v>9992</v>
      </c>
      <c r="F109" s="4">
        <v>0.62450000000000006</v>
      </c>
      <c r="G109" s="5"/>
      <c r="H109" s="5"/>
      <c r="I109" s="5"/>
      <c r="J109" s="44" t="s">
        <v>2</v>
      </c>
    </row>
    <row r="110" spans="1:10" ht="20.100000000000001" customHeight="1">
      <c r="A110" s="2">
        <v>4</v>
      </c>
      <c r="B110" s="40" t="s">
        <v>134</v>
      </c>
      <c r="C110" s="47">
        <v>54.01</v>
      </c>
      <c r="D110" s="4">
        <v>1.8003</v>
      </c>
      <c r="E110" s="5">
        <v>10540</v>
      </c>
      <c r="F110" s="4">
        <v>0.65880000000000005</v>
      </c>
      <c r="G110" s="5"/>
      <c r="H110" s="5"/>
      <c r="I110" s="5"/>
      <c r="J110" s="44" t="s">
        <v>2</v>
      </c>
    </row>
    <row r="111" spans="1:10" ht="20.100000000000001" customHeight="1">
      <c r="A111" s="2">
        <v>5</v>
      </c>
      <c r="B111" s="40" t="s">
        <v>135</v>
      </c>
      <c r="C111" s="47">
        <v>17.14</v>
      </c>
      <c r="D111" s="4">
        <v>0.57130000000000003</v>
      </c>
      <c r="E111" s="5">
        <v>15185</v>
      </c>
      <c r="F111" s="4">
        <v>0.94910000000000005</v>
      </c>
      <c r="G111" s="5"/>
      <c r="H111" s="5"/>
      <c r="I111" s="5"/>
      <c r="J111" s="44" t="s">
        <v>2</v>
      </c>
    </row>
    <row r="112" spans="1:10" ht="20.100000000000001" customHeight="1">
      <c r="A112" s="2">
        <v>6</v>
      </c>
      <c r="B112" s="40" t="s">
        <v>136</v>
      </c>
      <c r="C112" s="47">
        <v>63.17</v>
      </c>
      <c r="D112" s="4">
        <v>2.1057000000000001</v>
      </c>
      <c r="E112" s="5">
        <v>24005</v>
      </c>
      <c r="F112" s="4">
        <v>1.5003</v>
      </c>
      <c r="G112" s="5"/>
      <c r="H112" s="5"/>
      <c r="I112" s="5"/>
      <c r="J112" s="44"/>
    </row>
    <row r="113" spans="1:10" ht="20.100000000000001" customHeight="1">
      <c r="A113" s="2">
        <v>7</v>
      </c>
      <c r="B113" s="40" t="s">
        <v>137</v>
      </c>
      <c r="C113" s="47">
        <v>13.04</v>
      </c>
      <c r="D113" s="4">
        <v>0.43469999999999998</v>
      </c>
      <c r="E113" s="5">
        <v>9841</v>
      </c>
      <c r="F113" s="4">
        <v>0.61509999999999998</v>
      </c>
      <c r="G113" s="5"/>
      <c r="H113" s="5"/>
      <c r="I113" s="5"/>
      <c r="J113" s="44" t="s">
        <v>2</v>
      </c>
    </row>
    <row r="114" spans="1:10" ht="20.100000000000001" customHeight="1">
      <c r="A114" s="2">
        <v>8</v>
      </c>
      <c r="B114" s="40" t="s">
        <v>138</v>
      </c>
      <c r="C114" s="47">
        <v>24.64</v>
      </c>
      <c r="D114" s="4">
        <v>0.82130000000000003</v>
      </c>
      <c r="E114" s="5">
        <v>20112</v>
      </c>
      <c r="F114" s="4">
        <v>1.2569999999999999</v>
      </c>
      <c r="G114" s="5"/>
      <c r="H114" s="5"/>
      <c r="I114" s="5"/>
      <c r="J114" s="44" t="s">
        <v>2</v>
      </c>
    </row>
    <row r="115" spans="1:10" ht="20.100000000000001" customHeight="1">
      <c r="A115" s="2">
        <v>9</v>
      </c>
      <c r="B115" s="40" t="s">
        <v>139</v>
      </c>
      <c r="C115" s="47">
        <v>87.07</v>
      </c>
      <c r="D115" s="4">
        <v>2.9022999999999999</v>
      </c>
      <c r="E115" s="5">
        <v>15426</v>
      </c>
      <c r="F115" s="4">
        <v>0.96409999999999996</v>
      </c>
      <c r="G115" s="5"/>
      <c r="H115" s="5"/>
      <c r="I115" s="5"/>
      <c r="J115" s="44" t="s">
        <v>2</v>
      </c>
    </row>
    <row r="116" spans="1:10" ht="20.100000000000001" customHeight="1">
      <c r="A116" s="2">
        <v>10</v>
      </c>
      <c r="B116" s="40" t="s">
        <v>140</v>
      </c>
      <c r="C116" s="47">
        <v>104.27</v>
      </c>
      <c r="D116" s="4">
        <v>3.4756999999999998</v>
      </c>
      <c r="E116" s="5">
        <v>31872</v>
      </c>
      <c r="F116" s="4">
        <v>1.992</v>
      </c>
      <c r="G116" s="5"/>
      <c r="H116" s="5"/>
      <c r="I116" s="5"/>
      <c r="J116" s="44"/>
    </row>
    <row r="117" spans="1:10" ht="20.100000000000001" customHeight="1">
      <c r="A117" s="2">
        <v>11</v>
      </c>
      <c r="B117" s="40" t="s">
        <v>141</v>
      </c>
      <c r="C117" s="47">
        <v>38.6</v>
      </c>
      <c r="D117" s="4">
        <v>1.2867</v>
      </c>
      <c r="E117" s="5">
        <v>19616</v>
      </c>
      <c r="F117" s="4">
        <v>1.226</v>
      </c>
      <c r="G117" s="5"/>
      <c r="H117" s="5"/>
      <c r="I117" s="5"/>
      <c r="J117" s="44"/>
    </row>
    <row r="118" spans="1:10" ht="20.100000000000001" customHeight="1">
      <c r="A118" s="2">
        <v>12</v>
      </c>
      <c r="B118" s="40" t="s">
        <v>142</v>
      </c>
      <c r="C118" s="47">
        <v>120.12</v>
      </c>
      <c r="D118" s="4">
        <v>4.0039999999999996</v>
      </c>
      <c r="E118" s="5">
        <v>32697</v>
      </c>
      <c r="F118" s="4">
        <v>2.0436000000000001</v>
      </c>
      <c r="G118" s="5"/>
      <c r="H118" s="5"/>
      <c r="I118" s="5"/>
      <c r="J118" s="44"/>
    </row>
    <row r="119" spans="1:10" ht="20.100000000000001" customHeight="1">
      <c r="A119" s="2">
        <v>13</v>
      </c>
      <c r="B119" s="40" t="s">
        <v>143</v>
      </c>
      <c r="C119" s="47">
        <v>68.7</v>
      </c>
      <c r="D119" s="4">
        <v>2.29</v>
      </c>
      <c r="E119" s="5">
        <v>11467</v>
      </c>
      <c r="F119" s="4">
        <v>0.7167</v>
      </c>
      <c r="G119" s="5"/>
      <c r="H119" s="5"/>
      <c r="I119" s="5"/>
      <c r="J119" s="44" t="s">
        <v>2</v>
      </c>
    </row>
    <row r="120" spans="1:10" ht="20.100000000000001" customHeight="1">
      <c r="A120" s="2">
        <v>14</v>
      </c>
      <c r="B120" s="40" t="s">
        <v>144</v>
      </c>
      <c r="C120" s="47">
        <v>37.54</v>
      </c>
      <c r="D120" s="4">
        <v>1.2513000000000001</v>
      </c>
      <c r="E120" s="5">
        <v>24228</v>
      </c>
      <c r="F120" s="4">
        <v>1.5143</v>
      </c>
      <c r="G120" s="5"/>
      <c r="H120" s="5"/>
      <c r="I120" s="5"/>
      <c r="J120" s="44"/>
    </row>
    <row r="121" spans="1:10" ht="20.100000000000001" customHeight="1">
      <c r="A121" s="2">
        <v>15</v>
      </c>
      <c r="B121" s="40" t="s">
        <v>145</v>
      </c>
      <c r="C121" s="47">
        <v>47.23</v>
      </c>
      <c r="D121" s="4">
        <v>1.5743</v>
      </c>
      <c r="E121" s="5">
        <v>21686</v>
      </c>
      <c r="F121" s="4">
        <v>1.4433</v>
      </c>
      <c r="G121" s="5"/>
      <c r="H121" s="5"/>
      <c r="I121" s="5"/>
      <c r="J121" s="44"/>
    </row>
    <row r="122" spans="1:10" ht="20.100000000000001" customHeight="1">
      <c r="A122" s="25" t="s">
        <v>9</v>
      </c>
      <c r="B122" s="39" t="s">
        <v>146</v>
      </c>
      <c r="C122" s="10">
        <f>SUM(C123:C135)</f>
        <v>462.59000000000003</v>
      </c>
      <c r="D122" s="17"/>
      <c r="E122" s="27">
        <f t="shared" ref="E122" si="19">SUM(E123:E135)</f>
        <v>173865</v>
      </c>
      <c r="F122" s="17"/>
      <c r="G122" s="27">
        <f>COUNTA(G123:G135)</f>
        <v>0</v>
      </c>
      <c r="H122" s="27">
        <f t="shared" ref="H122:J122" si="20">COUNTA(H123:H135)</f>
        <v>0</v>
      </c>
      <c r="I122" s="27">
        <f t="shared" si="20"/>
        <v>0</v>
      </c>
      <c r="J122" s="21">
        <f t="shared" si="20"/>
        <v>10</v>
      </c>
    </row>
    <row r="123" spans="1:10" ht="20.100000000000001" customHeight="1">
      <c r="A123" s="2">
        <v>1</v>
      </c>
      <c r="B123" s="40" t="s">
        <v>147</v>
      </c>
      <c r="C123" s="47">
        <v>33.78</v>
      </c>
      <c r="D123" s="4">
        <v>1.1259999999999999</v>
      </c>
      <c r="E123" s="5">
        <v>8365</v>
      </c>
      <c r="F123" s="4">
        <v>0.52280000000000004</v>
      </c>
      <c r="G123" s="5"/>
      <c r="H123" s="5"/>
      <c r="I123" s="5"/>
      <c r="J123" s="44" t="s">
        <v>2</v>
      </c>
    </row>
    <row r="124" spans="1:10" ht="20.100000000000001" customHeight="1">
      <c r="A124" s="2">
        <v>2</v>
      </c>
      <c r="B124" s="40" t="s">
        <v>148</v>
      </c>
      <c r="C124" s="47">
        <v>35.65</v>
      </c>
      <c r="D124" s="4">
        <v>1.1882999999999999</v>
      </c>
      <c r="E124" s="5">
        <v>16026</v>
      </c>
      <c r="F124" s="4">
        <v>1.0016</v>
      </c>
      <c r="G124" s="5"/>
      <c r="H124" s="5"/>
      <c r="I124" s="5"/>
      <c r="J124" s="44" t="s">
        <v>2</v>
      </c>
    </row>
    <row r="125" spans="1:10" ht="20.100000000000001" customHeight="1">
      <c r="A125" s="2">
        <v>3</v>
      </c>
      <c r="B125" s="40" t="s">
        <v>149</v>
      </c>
      <c r="C125" s="47">
        <v>32.47</v>
      </c>
      <c r="D125" s="4">
        <v>1.0823</v>
      </c>
      <c r="E125" s="5">
        <v>10675</v>
      </c>
      <c r="F125" s="4">
        <v>0.66720000000000002</v>
      </c>
      <c r="G125" s="5"/>
      <c r="H125" s="5"/>
      <c r="I125" s="5"/>
      <c r="J125" s="44" t="s">
        <v>2</v>
      </c>
    </row>
    <row r="126" spans="1:10" ht="20.100000000000001" customHeight="1">
      <c r="A126" s="2">
        <v>4</v>
      </c>
      <c r="B126" s="40" t="s">
        <v>150</v>
      </c>
      <c r="C126" s="47">
        <v>16.3</v>
      </c>
      <c r="D126" s="4">
        <v>0.54330000000000001</v>
      </c>
      <c r="E126" s="5">
        <v>7679</v>
      </c>
      <c r="F126" s="4">
        <v>0.47989999999999999</v>
      </c>
      <c r="G126" s="5"/>
      <c r="H126" s="5"/>
      <c r="I126" s="5"/>
      <c r="J126" s="44" t="s">
        <v>2</v>
      </c>
    </row>
    <row r="127" spans="1:10" ht="20.100000000000001" customHeight="1">
      <c r="A127" s="2">
        <v>5</v>
      </c>
      <c r="B127" s="40" t="s">
        <v>151</v>
      </c>
      <c r="C127" s="47">
        <v>47.88</v>
      </c>
      <c r="D127" s="4">
        <v>1.5960000000000001</v>
      </c>
      <c r="E127" s="5">
        <v>10748</v>
      </c>
      <c r="F127" s="4">
        <v>0.67179999999999995</v>
      </c>
      <c r="G127" s="5"/>
      <c r="H127" s="5"/>
      <c r="I127" s="5"/>
      <c r="J127" s="44" t="s">
        <v>2</v>
      </c>
    </row>
    <row r="128" spans="1:10" ht="20.100000000000001" customHeight="1">
      <c r="A128" s="2">
        <v>6</v>
      </c>
      <c r="B128" s="40" t="s">
        <v>152</v>
      </c>
      <c r="C128" s="47">
        <v>33.130000000000003</v>
      </c>
      <c r="D128" s="4">
        <v>1.1043000000000001</v>
      </c>
      <c r="E128" s="5">
        <v>20671</v>
      </c>
      <c r="F128" s="4">
        <v>1.2919</v>
      </c>
      <c r="G128" s="5"/>
      <c r="H128" s="5"/>
      <c r="I128" s="5"/>
      <c r="J128" s="44"/>
    </row>
    <row r="129" spans="1:10" ht="20.100000000000001" customHeight="1">
      <c r="A129" s="2">
        <v>7</v>
      </c>
      <c r="B129" s="40" t="s">
        <v>153</v>
      </c>
      <c r="C129" s="47">
        <v>29.9</v>
      </c>
      <c r="D129" s="4">
        <v>0.99670000000000003</v>
      </c>
      <c r="E129" s="5">
        <v>10322</v>
      </c>
      <c r="F129" s="4">
        <v>0.64510000000000001</v>
      </c>
      <c r="G129" s="5"/>
      <c r="H129" s="5"/>
      <c r="I129" s="5"/>
      <c r="J129" s="44" t="s">
        <v>2</v>
      </c>
    </row>
    <row r="130" spans="1:10" ht="20.100000000000001" customHeight="1">
      <c r="A130" s="2">
        <v>8</v>
      </c>
      <c r="B130" s="40" t="s">
        <v>154</v>
      </c>
      <c r="C130" s="47">
        <v>21.44</v>
      </c>
      <c r="D130" s="4">
        <v>0.7147</v>
      </c>
      <c r="E130" s="5">
        <v>11684</v>
      </c>
      <c r="F130" s="4">
        <v>0.73029999999999995</v>
      </c>
      <c r="G130" s="5"/>
      <c r="H130" s="5"/>
      <c r="I130" s="5"/>
      <c r="J130" s="44" t="s">
        <v>2</v>
      </c>
    </row>
    <row r="131" spans="1:10" ht="20.100000000000001" customHeight="1">
      <c r="A131" s="2">
        <v>9</v>
      </c>
      <c r="B131" s="40" t="s">
        <v>155</v>
      </c>
      <c r="C131" s="47">
        <v>49.48</v>
      </c>
      <c r="D131" s="4">
        <v>1.6493</v>
      </c>
      <c r="E131" s="5">
        <v>22748</v>
      </c>
      <c r="F131" s="4">
        <v>1.4218</v>
      </c>
      <c r="G131" s="5"/>
      <c r="H131" s="5"/>
      <c r="I131" s="5"/>
      <c r="J131" s="44"/>
    </row>
    <row r="132" spans="1:10" ht="20.100000000000001" customHeight="1">
      <c r="A132" s="2">
        <v>10</v>
      </c>
      <c r="B132" s="40" t="s">
        <v>156</v>
      </c>
      <c r="C132" s="47">
        <v>37.130000000000003</v>
      </c>
      <c r="D132" s="4">
        <v>1.2377</v>
      </c>
      <c r="E132" s="5">
        <v>7477</v>
      </c>
      <c r="F132" s="4">
        <v>0.46729999999999999</v>
      </c>
      <c r="G132" s="5"/>
      <c r="H132" s="5"/>
      <c r="I132" s="5"/>
      <c r="J132" s="44" t="s">
        <v>2</v>
      </c>
    </row>
    <row r="133" spans="1:10" ht="20.100000000000001" customHeight="1">
      <c r="A133" s="2">
        <v>11</v>
      </c>
      <c r="B133" s="40" t="s">
        <v>157</v>
      </c>
      <c r="C133" s="47">
        <v>27.41</v>
      </c>
      <c r="D133" s="4">
        <v>0.91369999999999996</v>
      </c>
      <c r="E133" s="5">
        <v>13658</v>
      </c>
      <c r="F133" s="4">
        <v>0.85360000000000003</v>
      </c>
      <c r="G133" s="5"/>
      <c r="H133" s="5"/>
      <c r="I133" s="5"/>
      <c r="J133" s="44" t="s">
        <v>2</v>
      </c>
    </row>
    <row r="134" spans="1:10" ht="20.100000000000001" customHeight="1">
      <c r="A134" s="2">
        <v>12</v>
      </c>
      <c r="B134" s="40" t="s">
        <v>158</v>
      </c>
      <c r="C134" s="47">
        <v>45.03</v>
      </c>
      <c r="D134" s="4">
        <v>1.5009999999999999</v>
      </c>
      <c r="E134" s="5">
        <v>10441</v>
      </c>
      <c r="F134" s="4">
        <v>0.65259999999999996</v>
      </c>
      <c r="G134" s="5"/>
      <c r="H134" s="5"/>
      <c r="I134" s="5"/>
      <c r="J134" s="44" t="s">
        <v>2</v>
      </c>
    </row>
    <row r="135" spans="1:10" ht="20.100000000000001" customHeight="1">
      <c r="A135" s="2">
        <v>13</v>
      </c>
      <c r="B135" s="40" t="s">
        <v>159</v>
      </c>
      <c r="C135" s="47">
        <v>52.99</v>
      </c>
      <c r="D135" s="4">
        <v>1.7663</v>
      </c>
      <c r="E135" s="5">
        <v>23371</v>
      </c>
      <c r="F135" s="4">
        <v>1.4607000000000001</v>
      </c>
      <c r="G135" s="5"/>
      <c r="H135" s="5"/>
      <c r="I135" s="5"/>
      <c r="J135" s="44"/>
    </row>
    <row r="136" spans="1:10" ht="20.100000000000001" customHeight="1">
      <c r="A136" s="25" t="s">
        <v>17</v>
      </c>
      <c r="B136" s="39" t="s">
        <v>160</v>
      </c>
      <c r="C136" s="10">
        <f>SUM(C137:C150)</f>
        <v>972.88</v>
      </c>
      <c r="D136" s="17"/>
      <c r="E136" s="27">
        <f t="shared" ref="E136" si="21">SUM(E137:E150)</f>
        <v>265925</v>
      </c>
      <c r="F136" s="17"/>
      <c r="G136" s="27">
        <f>COUNTA(G137:G150)</f>
        <v>0</v>
      </c>
      <c r="H136" s="27">
        <f t="shared" ref="H136:J136" si="22">COUNTA(H137:H150)</f>
        <v>0</v>
      </c>
      <c r="I136" s="27">
        <f t="shared" si="22"/>
        <v>0</v>
      </c>
      <c r="J136" s="21">
        <f t="shared" si="22"/>
        <v>8</v>
      </c>
    </row>
    <row r="137" spans="1:10" ht="20.100000000000001" customHeight="1">
      <c r="A137" s="2">
        <v>1</v>
      </c>
      <c r="B137" s="40" t="s">
        <v>161</v>
      </c>
      <c r="C137" s="47">
        <v>10.039999999999999</v>
      </c>
      <c r="D137" s="4">
        <v>0.3347</v>
      </c>
      <c r="E137" s="5">
        <v>27942</v>
      </c>
      <c r="F137" s="4">
        <v>1.7464</v>
      </c>
      <c r="G137" s="5"/>
      <c r="H137" s="5"/>
      <c r="I137" s="5"/>
      <c r="J137" s="44" t="s">
        <v>2</v>
      </c>
    </row>
    <row r="138" spans="1:10" ht="20.100000000000001" customHeight="1">
      <c r="A138" s="2">
        <v>2</v>
      </c>
      <c r="B138" s="40" t="s">
        <v>162</v>
      </c>
      <c r="C138" s="47">
        <v>171.98</v>
      </c>
      <c r="D138" s="4">
        <v>5.7327000000000004</v>
      </c>
      <c r="E138" s="5">
        <v>23762</v>
      </c>
      <c r="F138" s="4">
        <v>1.4851000000000001</v>
      </c>
      <c r="G138" s="5"/>
      <c r="H138" s="5"/>
      <c r="I138" s="5"/>
      <c r="J138" s="44"/>
    </row>
    <row r="139" spans="1:10" ht="20.100000000000001" customHeight="1">
      <c r="A139" s="2">
        <v>3</v>
      </c>
      <c r="B139" s="40" t="s">
        <v>163</v>
      </c>
      <c r="C139" s="47">
        <v>82.03</v>
      </c>
      <c r="D139" s="4">
        <v>2.7343000000000002</v>
      </c>
      <c r="E139" s="5">
        <v>19858</v>
      </c>
      <c r="F139" s="4">
        <v>1.2411000000000001</v>
      </c>
      <c r="G139" s="5"/>
      <c r="H139" s="5"/>
      <c r="I139" s="5"/>
      <c r="J139" s="44"/>
    </row>
    <row r="140" spans="1:10" ht="20.100000000000001" customHeight="1">
      <c r="A140" s="2">
        <v>4</v>
      </c>
      <c r="B140" s="40" t="s">
        <v>164</v>
      </c>
      <c r="C140" s="47">
        <v>43.65</v>
      </c>
      <c r="D140" s="4">
        <v>1.4550000000000001</v>
      </c>
      <c r="E140" s="5">
        <v>11036</v>
      </c>
      <c r="F140" s="4">
        <v>0.68979999999999997</v>
      </c>
      <c r="G140" s="5"/>
      <c r="H140" s="5"/>
      <c r="I140" s="5"/>
      <c r="J140" s="44" t="s">
        <v>2</v>
      </c>
    </row>
    <row r="141" spans="1:10" ht="20.100000000000001" customHeight="1">
      <c r="A141" s="2">
        <v>5</v>
      </c>
      <c r="B141" s="40" t="s">
        <v>165</v>
      </c>
      <c r="C141" s="47">
        <v>56.35</v>
      </c>
      <c r="D141" s="4">
        <v>1.8783000000000001</v>
      </c>
      <c r="E141" s="5">
        <v>18830</v>
      </c>
      <c r="F141" s="4">
        <v>1.1769000000000001</v>
      </c>
      <c r="G141" s="5"/>
      <c r="H141" s="5"/>
      <c r="I141" s="5"/>
      <c r="J141" s="44"/>
    </row>
    <row r="142" spans="1:10" ht="20.100000000000001" customHeight="1">
      <c r="A142" s="2">
        <v>6</v>
      </c>
      <c r="B142" s="40" t="s">
        <v>166</v>
      </c>
      <c r="C142" s="47">
        <v>15.62</v>
      </c>
      <c r="D142" s="4">
        <v>0.52070000000000005</v>
      </c>
      <c r="E142" s="5">
        <v>7995</v>
      </c>
      <c r="F142" s="4">
        <v>0.49969999999999998</v>
      </c>
      <c r="G142" s="5"/>
      <c r="H142" s="5"/>
      <c r="I142" s="5"/>
      <c r="J142" s="44" t="s">
        <v>2</v>
      </c>
    </row>
    <row r="143" spans="1:10" ht="20.100000000000001" customHeight="1">
      <c r="A143" s="2">
        <v>7</v>
      </c>
      <c r="B143" s="40" t="s">
        <v>167</v>
      </c>
      <c r="C143" s="47">
        <v>25.55</v>
      </c>
      <c r="D143" s="4">
        <v>0.85170000000000001</v>
      </c>
      <c r="E143" s="5">
        <v>18252</v>
      </c>
      <c r="F143" s="4">
        <v>1.1408</v>
      </c>
      <c r="G143" s="5"/>
      <c r="H143" s="5"/>
      <c r="I143" s="5"/>
      <c r="J143" s="44" t="s">
        <v>2</v>
      </c>
    </row>
    <row r="144" spans="1:10" ht="20.100000000000001" customHeight="1">
      <c r="A144" s="2">
        <v>8</v>
      </c>
      <c r="B144" s="40" t="s">
        <v>168</v>
      </c>
      <c r="C144" s="47">
        <v>70.14</v>
      </c>
      <c r="D144" s="4">
        <v>2.3380000000000001</v>
      </c>
      <c r="E144" s="5">
        <v>22783</v>
      </c>
      <c r="F144" s="4">
        <v>1.4238999999999999</v>
      </c>
      <c r="G144" s="5"/>
      <c r="H144" s="5"/>
      <c r="I144" s="5"/>
      <c r="J144" s="44"/>
    </row>
    <row r="145" spans="1:10" ht="20.100000000000001" customHeight="1">
      <c r="A145" s="2">
        <v>9</v>
      </c>
      <c r="B145" s="40" t="s">
        <v>169</v>
      </c>
      <c r="C145" s="47">
        <v>44.93</v>
      </c>
      <c r="D145" s="4">
        <v>1.4977</v>
      </c>
      <c r="E145" s="5">
        <v>12195</v>
      </c>
      <c r="F145" s="4">
        <v>0.76219999999999999</v>
      </c>
      <c r="G145" s="5"/>
      <c r="H145" s="5"/>
      <c r="I145" s="5"/>
      <c r="J145" s="44" t="s">
        <v>2</v>
      </c>
    </row>
    <row r="146" spans="1:10" ht="20.100000000000001" customHeight="1">
      <c r="A146" s="2">
        <v>10</v>
      </c>
      <c r="B146" s="40" t="s">
        <v>170</v>
      </c>
      <c r="C146" s="47">
        <v>27.97</v>
      </c>
      <c r="D146" s="4">
        <v>0.93230000000000002</v>
      </c>
      <c r="E146" s="5">
        <v>16483</v>
      </c>
      <c r="F146" s="4">
        <v>1.0302</v>
      </c>
      <c r="G146" s="5"/>
      <c r="H146" s="5"/>
      <c r="I146" s="5"/>
      <c r="J146" s="44" t="s">
        <v>2</v>
      </c>
    </row>
    <row r="147" spans="1:10" ht="20.100000000000001" customHeight="1">
      <c r="A147" s="2">
        <v>11</v>
      </c>
      <c r="B147" s="40" t="s">
        <v>171</v>
      </c>
      <c r="C147" s="47">
        <v>24.52</v>
      </c>
      <c r="D147" s="4">
        <v>0.81730000000000003</v>
      </c>
      <c r="E147" s="5">
        <v>19133</v>
      </c>
      <c r="F147" s="4">
        <v>1.1958</v>
      </c>
      <c r="G147" s="5"/>
      <c r="H147" s="5"/>
      <c r="I147" s="5"/>
      <c r="J147" s="44" t="s">
        <v>2</v>
      </c>
    </row>
    <row r="148" spans="1:10" ht="20.100000000000001" customHeight="1">
      <c r="A148" s="2">
        <v>12</v>
      </c>
      <c r="B148" s="40" t="s">
        <v>172</v>
      </c>
      <c r="C148" s="47">
        <v>33.270000000000003</v>
      </c>
      <c r="D148" s="4">
        <v>1.109</v>
      </c>
      <c r="E148" s="5">
        <v>20861</v>
      </c>
      <c r="F148" s="4">
        <v>1.3038000000000001</v>
      </c>
      <c r="G148" s="5"/>
      <c r="H148" s="5"/>
      <c r="I148" s="5"/>
      <c r="J148" s="44"/>
    </row>
    <row r="149" spans="1:10" ht="20.100000000000001" customHeight="1">
      <c r="A149" s="2">
        <v>13</v>
      </c>
      <c r="B149" s="40" t="s">
        <v>173</v>
      </c>
      <c r="C149" s="47">
        <v>315.41000000000003</v>
      </c>
      <c r="D149" s="4">
        <v>10.5137</v>
      </c>
      <c r="E149" s="5">
        <v>33342</v>
      </c>
      <c r="F149" s="4">
        <v>2.0838999999999999</v>
      </c>
      <c r="G149" s="5"/>
      <c r="H149" s="5"/>
      <c r="I149" s="5"/>
      <c r="J149" s="44"/>
    </row>
    <row r="150" spans="1:10" ht="20.100000000000001" customHeight="1">
      <c r="A150" s="2">
        <v>14</v>
      </c>
      <c r="B150" s="40" t="s">
        <v>174</v>
      </c>
      <c r="C150" s="47">
        <v>51.42</v>
      </c>
      <c r="D150" s="4">
        <v>1.714</v>
      </c>
      <c r="E150" s="5">
        <v>13453</v>
      </c>
      <c r="F150" s="4">
        <v>0.84079999999999999</v>
      </c>
      <c r="G150" s="5"/>
      <c r="H150" s="5"/>
      <c r="I150" s="5"/>
      <c r="J150" s="44" t="s">
        <v>2</v>
      </c>
    </row>
    <row r="151" spans="1:10" ht="20.100000000000001" customHeight="1">
      <c r="A151" s="25" t="s">
        <v>2</v>
      </c>
      <c r="B151" s="39" t="s">
        <v>175</v>
      </c>
      <c r="C151" s="10">
        <f>SUM(C152:C167)</f>
        <v>774.92000000000019</v>
      </c>
      <c r="D151" s="17"/>
      <c r="E151" s="27">
        <f t="shared" ref="E151" si="23">SUM(E152:E167)</f>
        <v>207968</v>
      </c>
      <c r="F151" s="17"/>
      <c r="G151" s="27">
        <f>COUNTA(G152:G167)</f>
        <v>0</v>
      </c>
      <c r="H151" s="27">
        <f t="shared" ref="H151:J151" si="24">COUNTA(H152:H167)</f>
        <v>0</v>
      </c>
      <c r="I151" s="27">
        <f t="shared" si="24"/>
        <v>1</v>
      </c>
      <c r="J151" s="21">
        <f t="shared" si="24"/>
        <v>15</v>
      </c>
    </row>
    <row r="152" spans="1:10" ht="20.100000000000001" customHeight="1">
      <c r="A152" s="2">
        <v>1</v>
      </c>
      <c r="B152" s="40" t="s">
        <v>176</v>
      </c>
      <c r="C152" s="47">
        <v>8.1</v>
      </c>
      <c r="D152" s="4">
        <v>0.27</v>
      </c>
      <c r="E152" s="5">
        <v>24852</v>
      </c>
      <c r="F152" s="4">
        <v>1.5532999999999999</v>
      </c>
      <c r="G152" s="48"/>
      <c r="H152" s="5"/>
      <c r="I152" s="5"/>
      <c r="J152" s="44" t="s">
        <v>2</v>
      </c>
    </row>
    <row r="153" spans="1:10" ht="20.100000000000001" customHeight="1">
      <c r="A153" s="2">
        <v>2</v>
      </c>
      <c r="B153" s="40" t="s">
        <v>177</v>
      </c>
      <c r="C153" s="47">
        <v>415.13</v>
      </c>
      <c r="D153" s="4">
        <v>13.8377</v>
      </c>
      <c r="E153" s="5">
        <v>8234</v>
      </c>
      <c r="F153" s="4">
        <v>0.51459999999999995</v>
      </c>
      <c r="G153" s="5"/>
      <c r="H153" s="5"/>
      <c r="I153" s="5" t="s">
        <v>2</v>
      </c>
      <c r="J153" s="44"/>
    </row>
    <row r="154" spans="1:10" ht="20.100000000000001" customHeight="1">
      <c r="A154" s="2">
        <v>3</v>
      </c>
      <c r="B154" s="40" t="s">
        <v>178</v>
      </c>
      <c r="C154" s="47">
        <v>30.58</v>
      </c>
      <c r="D154" s="4">
        <v>1.0193000000000001</v>
      </c>
      <c r="E154" s="5">
        <v>10409</v>
      </c>
      <c r="F154" s="4">
        <v>0.65059999999999996</v>
      </c>
      <c r="G154" s="5"/>
      <c r="H154" s="5"/>
      <c r="I154" s="5"/>
      <c r="J154" s="44" t="s">
        <v>2</v>
      </c>
    </row>
    <row r="155" spans="1:10" ht="20.100000000000001" customHeight="1">
      <c r="A155" s="2">
        <v>4</v>
      </c>
      <c r="B155" s="40" t="s">
        <v>179</v>
      </c>
      <c r="C155" s="47">
        <v>52.35</v>
      </c>
      <c r="D155" s="4">
        <v>1.7450000000000001</v>
      </c>
      <c r="E155" s="5">
        <v>5513</v>
      </c>
      <c r="F155" s="4">
        <v>0.34460000000000002</v>
      </c>
      <c r="G155" s="5"/>
      <c r="H155" s="5"/>
      <c r="I155" s="5"/>
      <c r="J155" s="44" t="s">
        <v>2</v>
      </c>
    </row>
    <row r="156" spans="1:10" ht="20.100000000000001" customHeight="1">
      <c r="A156" s="2">
        <v>5</v>
      </c>
      <c r="B156" s="40" t="s">
        <v>180</v>
      </c>
      <c r="C156" s="47">
        <v>15.81</v>
      </c>
      <c r="D156" s="4">
        <v>0.52700000000000002</v>
      </c>
      <c r="E156" s="5">
        <v>14783</v>
      </c>
      <c r="F156" s="4">
        <v>0.92390000000000005</v>
      </c>
      <c r="G156" s="5"/>
      <c r="H156" s="5"/>
      <c r="I156" s="5"/>
      <c r="J156" s="44" t="s">
        <v>2</v>
      </c>
    </row>
    <row r="157" spans="1:10" ht="20.100000000000001" customHeight="1">
      <c r="A157" s="2">
        <v>6</v>
      </c>
      <c r="B157" s="40" t="s">
        <v>181</v>
      </c>
      <c r="C157" s="47">
        <v>20.36</v>
      </c>
      <c r="D157" s="4">
        <v>0.67869999999999997</v>
      </c>
      <c r="E157" s="5">
        <v>10534</v>
      </c>
      <c r="F157" s="4">
        <v>0.65839999999999999</v>
      </c>
      <c r="G157" s="5"/>
      <c r="H157" s="5"/>
      <c r="I157" s="5"/>
      <c r="J157" s="44" t="s">
        <v>2</v>
      </c>
    </row>
    <row r="158" spans="1:10" ht="20.100000000000001" customHeight="1">
      <c r="A158" s="2">
        <v>7</v>
      </c>
      <c r="B158" s="40" t="s">
        <v>182</v>
      </c>
      <c r="C158" s="47">
        <v>6.26</v>
      </c>
      <c r="D158" s="4">
        <v>0.2087</v>
      </c>
      <c r="E158" s="5">
        <v>17464</v>
      </c>
      <c r="F158" s="4">
        <v>1.0914999999999999</v>
      </c>
      <c r="G158" s="5"/>
      <c r="H158" s="5"/>
      <c r="I158" s="5"/>
      <c r="J158" s="44" t="s">
        <v>2</v>
      </c>
    </row>
    <row r="159" spans="1:10" ht="20.100000000000001" customHeight="1">
      <c r="A159" s="2">
        <v>8</v>
      </c>
      <c r="B159" s="40" t="s">
        <v>183</v>
      </c>
      <c r="C159" s="47">
        <v>29.55</v>
      </c>
      <c r="D159" s="4">
        <v>0.98499999999999999</v>
      </c>
      <c r="E159" s="5">
        <v>12510</v>
      </c>
      <c r="F159" s="4">
        <v>0.78190000000000004</v>
      </c>
      <c r="G159" s="5"/>
      <c r="H159" s="5"/>
      <c r="I159" s="5"/>
      <c r="J159" s="44" t="s">
        <v>2</v>
      </c>
    </row>
    <row r="160" spans="1:10" ht="20.100000000000001" customHeight="1">
      <c r="A160" s="2">
        <v>9</v>
      </c>
      <c r="B160" s="40" t="s">
        <v>184</v>
      </c>
      <c r="C160" s="47">
        <v>30.87</v>
      </c>
      <c r="D160" s="4">
        <v>1.0289999999999999</v>
      </c>
      <c r="E160" s="5">
        <v>9894</v>
      </c>
      <c r="F160" s="4">
        <v>0.61839999999999995</v>
      </c>
      <c r="G160" s="5"/>
      <c r="H160" s="5"/>
      <c r="I160" s="5"/>
      <c r="J160" s="44" t="s">
        <v>2</v>
      </c>
    </row>
    <row r="161" spans="1:10" ht="20.100000000000001" customHeight="1">
      <c r="A161" s="2">
        <v>10</v>
      </c>
      <c r="B161" s="40" t="s">
        <v>185</v>
      </c>
      <c r="C161" s="47">
        <v>29.83</v>
      </c>
      <c r="D161" s="4">
        <v>0.99429999999999996</v>
      </c>
      <c r="E161" s="5">
        <v>21990</v>
      </c>
      <c r="F161" s="4">
        <v>1.3744000000000001</v>
      </c>
      <c r="G161" s="5"/>
      <c r="H161" s="5"/>
      <c r="I161" s="5"/>
      <c r="J161" s="44" t="s">
        <v>2</v>
      </c>
    </row>
    <row r="162" spans="1:10" ht="20.100000000000001" customHeight="1">
      <c r="A162" s="2">
        <v>11</v>
      </c>
      <c r="B162" s="40" t="s">
        <v>186</v>
      </c>
      <c r="C162" s="47">
        <v>28.15</v>
      </c>
      <c r="D162" s="4">
        <v>0.93830000000000002</v>
      </c>
      <c r="E162" s="5">
        <v>17299</v>
      </c>
      <c r="F162" s="4">
        <v>1.0811999999999999</v>
      </c>
      <c r="G162" s="5"/>
      <c r="H162" s="5"/>
      <c r="I162" s="5"/>
      <c r="J162" s="44" t="s">
        <v>2</v>
      </c>
    </row>
    <row r="163" spans="1:10" ht="20.100000000000001" customHeight="1">
      <c r="A163" s="2">
        <v>12</v>
      </c>
      <c r="B163" s="40" t="s">
        <v>187</v>
      </c>
      <c r="C163" s="47">
        <v>26.69</v>
      </c>
      <c r="D163" s="4">
        <v>0.88970000000000005</v>
      </c>
      <c r="E163" s="5">
        <v>11922</v>
      </c>
      <c r="F163" s="4">
        <v>0.74509999999999998</v>
      </c>
      <c r="G163" s="5"/>
      <c r="H163" s="5"/>
      <c r="I163" s="5"/>
      <c r="J163" s="44" t="s">
        <v>2</v>
      </c>
    </row>
    <row r="164" spans="1:10" ht="20.100000000000001" customHeight="1">
      <c r="A164" s="2">
        <v>13</v>
      </c>
      <c r="B164" s="40" t="s">
        <v>188</v>
      </c>
      <c r="C164" s="47">
        <v>21.57</v>
      </c>
      <c r="D164" s="4">
        <v>0.71899999999999997</v>
      </c>
      <c r="E164" s="5">
        <v>15529</v>
      </c>
      <c r="F164" s="4">
        <v>0.97060000000000002</v>
      </c>
      <c r="G164" s="5"/>
      <c r="H164" s="5"/>
      <c r="I164" s="5"/>
      <c r="J164" s="44" t="s">
        <v>2</v>
      </c>
    </row>
    <row r="165" spans="1:10" ht="20.100000000000001" customHeight="1">
      <c r="A165" s="2">
        <v>14</v>
      </c>
      <c r="B165" s="40" t="s">
        <v>189</v>
      </c>
      <c r="C165" s="47">
        <v>27.1</v>
      </c>
      <c r="D165" s="4">
        <v>0.90329999999999999</v>
      </c>
      <c r="E165" s="5">
        <v>9726</v>
      </c>
      <c r="F165" s="4">
        <v>0.6079</v>
      </c>
      <c r="G165" s="5"/>
      <c r="H165" s="5"/>
      <c r="I165" s="5"/>
      <c r="J165" s="44" t="s">
        <v>2</v>
      </c>
    </row>
    <row r="166" spans="1:10" ht="20.100000000000001" customHeight="1">
      <c r="A166" s="2">
        <v>15</v>
      </c>
      <c r="B166" s="40" t="s">
        <v>173</v>
      </c>
      <c r="C166" s="47">
        <v>15.45</v>
      </c>
      <c r="D166" s="4">
        <v>0.51500000000000001</v>
      </c>
      <c r="E166" s="5">
        <v>8118</v>
      </c>
      <c r="F166" s="4">
        <v>0.50739999999999996</v>
      </c>
      <c r="G166" s="5"/>
      <c r="H166" s="5"/>
      <c r="I166" s="5"/>
      <c r="J166" s="44" t="s">
        <v>2</v>
      </c>
    </row>
    <row r="167" spans="1:10" ht="20.100000000000001" customHeight="1">
      <c r="A167" s="2">
        <v>16</v>
      </c>
      <c r="B167" s="40" t="s">
        <v>190</v>
      </c>
      <c r="C167" s="47">
        <v>17.12</v>
      </c>
      <c r="D167" s="4">
        <v>0.57069999999999999</v>
      </c>
      <c r="E167" s="5">
        <v>9191</v>
      </c>
      <c r="F167" s="4">
        <v>0.57440000000000002</v>
      </c>
      <c r="G167" s="5"/>
      <c r="H167" s="5"/>
      <c r="I167" s="5"/>
      <c r="J167" s="44" t="s">
        <v>2</v>
      </c>
    </row>
    <row r="168" spans="1:10" ht="20.100000000000001" customHeight="1">
      <c r="A168" s="25" t="s">
        <v>10</v>
      </c>
      <c r="B168" s="39" t="s">
        <v>191</v>
      </c>
      <c r="C168" s="10">
        <f>SUM(C169:C178)</f>
        <v>1089.1399999999999</v>
      </c>
      <c r="D168" s="17"/>
      <c r="E168" s="27">
        <f t="shared" ref="E168" si="25">SUM(E169:E178)</f>
        <v>162016</v>
      </c>
      <c r="F168" s="17"/>
      <c r="G168" s="27">
        <f>COUNTA(G169:G178)</f>
        <v>0</v>
      </c>
      <c r="H168" s="27">
        <f t="shared" ref="H168:J168" si="26">COUNTA(H169:H178)</f>
        <v>0</v>
      </c>
      <c r="I168" s="27">
        <f t="shared" si="26"/>
        <v>1</v>
      </c>
      <c r="J168" s="21">
        <f t="shared" si="26"/>
        <v>8</v>
      </c>
    </row>
    <row r="169" spans="1:10" ht="20.100000000000001" customHeight="1">
      <c r="A169" s="2">
        <v>1</v>
      </c>
      <c r="B169" s="40" t="s">
        <v>192</v>
      </c>
      <c r="C169" s="47">
        <v>31.4</v>
      </c>
      <c r="D169" s="4">
        <v>1.0467</v>
      </c>
      <c r="E169" s="5">
        <v>31926</v>
      </c>
      <c r="F169" s="4">
        <v>1.9954000000000001</v>
      </c>
      <c r="G169" s="5"/>
      <c r="H169" s="5"/>
      <c r="I169" s="5"/>
      <c r="J169" s="44"/>
    </row>
    <row r="170" spans="1:10" ht="20.100000000000001" customHeight="1">
      <c r="A170" s="2">
        <v>2</v>
      </c>
      <c r="B170" s="40" t="s">
        <v>193</v>
      </c>
      <c r="C170" s="47">
        <v>15.26</v>
      </c>
      <c r="D170" s="4">
        <v>0.50870000000000004</v>
      </c>
      <c r="E170" s="5">
        <v>8594</v>
      </c>
      <c r="F170" s="4">
        <v>0.53710000000000002</v>
      </c>
      <c r="G170" s="5"/>
      <c r="H170" s="5"/>
      <c r="I170" s="5"/>
      <c r="J170" s="44" t="s">
        <v>2</v>
      </c>
    </row>
    <row r="171" spans="1:10" ht="20.100000000000001" customHeight="1">
      <c r="A171" s="2">
        <v>3</v>
      </c>
      <c r="B171" s="40" t="s">
        <v>194</v>
      </c>
      <c r="C171" s="47">
        <v>401.08</v>
      </c>
      <c r="D171" s="4">
        <v>13.369300000000001</v>
      </c>
      <c r="E171" s="5">
        <v>8883</v>
      </c>
      <c r="F171" s="4">
        <v>0.55520000000000003</v>
      </c>
      <c r="G171" s="5"/>
      <c r="H171" s="5"/>
      <c r="I171" s="5"/>
      <c r="J171" s="44" t="s">
        <v>2</v>
      </c>
    </row>
    <row r="172" spans="1:10" ht="20.100000000000001" customHeight="1">
      <c r="A172" s="2">
        <v>4</v>
      </c>
      <c r="B172" s="40" t="s">
        <v>195</v>
      </c>
      <c r="C172" s="47">
        <v>279</v>
      </c>
      <c r="D172" s="4">
        <v>9.3000000000000007</v>
      </c>
      <c r="E172" s="5">
        <v>15992</v>
      </c>
      <c r="F172" s="4">
        <v>0.99950000000000006</v>
      </c>
      <c r="G172" s="5"/>
      <c r="H172" s="5"/>
      <c r="I172" s="5" t="s">
        <v>2</v>
      </c>
      <c r="J172" s="44"/>
    </row>
    <row r="173" spans="1:10" ht="20.100000000000001" customHeight="1">
      <c r="A173" s="2">
        <v>5</v>
      </c>
      <c r="B173" s="40" t="s">
        <v>196</v>
      </c>
      <c r="C173" s="47">
        <v>52.66</v>
      </c>
      <c r="D173" s="4">
        <v>1.7553000000000001</v>
      </c>
      <c r="E173" s="5">
        <v>11308</v>
      </c>
      <c r="F173" s="4">
        <v>0.70679999999999998</v>
      </c>
      <c r="G173" s="5"/>
      <c r="H173" s="5"/>
      <c r="I173" s="5"/>
      <c r="J173" s="44" t="s">
        <v>2</v>
      </c>
    </row>
    <row r="174" spans="1:10" ht="20.100000000000001" customHeight="1">
      <c r="A174" s="2">
        <v>6</v>
      </c>
      <c r="B174" s="40" t="s">
        <v>197</v>
      </c>
      <c r="C174" s="47">
        <v>17.8</v>
      </c>
      <c r="D174" s="4">
        <v>0.59330000000000005</v>
      </c>
      <c r="E174" s="5">
        <v>21143</v>
      </c>
      <c r="F174" s="4">
        <v>1.3213999999999999</v>
      </c>
      <c r="G174" s="5"/>
      <c r="H174" s="5"/>
      <c r="I174" s="5"/>
      <c r="J174" s="44" t="s">
        <v>2</v>
      </c>
    </row>
    <row r="175" spans="1:10" ht="20.100000000000001" customHeight="1">
      <c r="A175" s="2">
        <v>7</v>
      </c>
      <c r="B175" s="40" t="s">
        <v>198</v>
      </c>
      <c r="C175" s="47">
        <v>13.54</v>
      </c>
      <c r="D175" s="4">
        <v>0.45129999999999998</v>
      </c>
      <c r="E175" s="5">
        <v>19860</v>
      </c>
      <c r="F175" s="4">
        <v>1.2413000000000001</v>
      </c>
      <c r="G175" s="5"/>
      <c r="H175" s="5"/>
      <c r="I175" s="5"/>
      <c r="J175" s="44" t="s">
        <v>2</v>
      </c>
    </row>
    <row r="176" spans="1:10" ht="20.100000000000001" customHeight="1">
      <c r="A176" s="2">
        <v>8</v>
      </c>
      <c r="B176" s="40" t="s">
        <v>199</v>
      </c>
      <c r="C176" s="47">
        <v>22.83</v>
      </c>
      <c r="D176" s="4">
        <v>0.76100000000000001</v>
      </c>
      <c r="E176" s="5">
        <v>6108</v>
      </c>
      <c r="F176" s="4">
        <v>0.38179999999999997</v>
      </c>
      <c r="G176" s="5"/>
      <c r="H176" s="5"/>
      <c r="I176" s="5"/>
      <c r="J176" s="44" t="s">
        <v>2</v>
      </c>
    </row>
    <row r="177" spans="1:10" ht="20.100000000000001" customHeight="1">
      <c r="A177" s="2">
        <v>9</v>
      </c>
      <c r="B177" s="40" t="s">
        <v>200</v>
      </c>
      <c r="C177" s="47">
        <v>227.98</v>
      </c>
      <c r="D177" s="4">
        <v>7.5993000000000004</v>
      </c>
      <c r="E177" s="5">
        <v>10219</v>
      </c>
      <c r="F177" s="4">
        <v>0.63870000000000005</v>
      </c>
      <c r="G177" s="5"/>
      <c r="H177" s="5"/>
      <c r="I177" s="5"/>
      <c r="J177" s="44" t="s">
        <v>2</v>
      </c>
    </row>
    <row r="178" spans="1:10" ht="20.100000000000001" customHeight="1">
      <c r="A178" s="2">
        <v>10</v>
      </c>
      <c r="B178" s="40" t="s">
        <v>201</v>
      </c>
      <c r="C178" s="47">
        <v>27.59</v>
      </c>
      <c r="D178" s="4">
        <v>0.91969999999999996</v>
      </c>
      <c r="E178" s="5">
        <v>27983</v>
      </c>
      <c r="F178" s="4">
        <v>1.7488999999999999</v>
      </c>
      <c r="G178" s="5"/>
      <c r="H178" s="5"/>
      <c r="I178" s="5"/>
      <c r="J178" s="44" t="s">
        <v>2</v>
      </c>
    </row>
    <row r="179" spans="1:10" ht="20.100000000000001" customHeight="1">
      <c r="A179" s="49" t="s">
        <v>28</v>
      </c>
      <c r="B179" s="50" t="s">
        <v>202</v>
      </c>
      <c r="C179" s="51">
        <f>SUM(C180+C189+C196+C204+C214+C228+C245+C253+C262+C273+C285)</f>
        <v>6873.5483999999997</v>
      </c>
      <c r="D179" s="52"/>
      <c r="E179" s="18">
        <f t="shared" ref="E179" si="27">SUM(E180+E189+E196+E204+E214+E228+E245+E253+E262+E273+E285)</f>
        <v>1234409</v>
      </c>
      <c r="F179" s="18"/>
      <c r="G179" s="18">
        <f t="shared" ref="G179" si="28">SUM(G180+G189+G196+G204+G214+G228+G245+G253+G262+G273+G285)</f>
        <v>65</v>
      </c>
      <c r="H179" s="18">
        <f t="shared" ref="H179" si="29">SUM(H180+H189+H196+H204+H214+H228+H245+H253+H262+H273+H285)</f>
        <v>0</v>
      </c>
      <c r="I179" s="18">
        <f t="shared" ref="I179" si="30">SUM(I180+I189+I196+I204+I214+I228+I245+I253+I262+I273+I285)</f>
        <v>21</v>
      </c>
      <c r="J179" s="22">
        <f t="shared" ref="J179" si="31">SUM(J180+J189+J196+J204+J214+J228+J245+J253+J262+J273+J285)</f>
        <v>90</v>
      </c>
    </row>
    <row r="180" spans="1:10" ht="20.100000000000001" customHeight="1">
      <c r="A180" s="25" t="s">
        <v>3</v>
      </c>
      <c r="B180" s="3" t="s">
        <v>203</v>
      </c>
      <c r="C180" s="12">
        <f>SUM(C181:C188)</f>
        <v>167.71</v>
      </c>
      <c r="D180" s="12"/>
      <c r="E180" s="27">
        <f t="shared" ref="E180" si="32">SUM(E181:E188)</f>
        <v>147327</v>
      </c>
      <c r="F180" s="4"/>
      <c r="G180" s="18">
        <f>COUNTA(G181:G188)</f>
        <v>0</v>
      </c>
      <c r="H180" s="18">
        <f t="shared" ref="H180:J180" si="33">COUNTA(H181:H188)</f>
        <v>0</v>
      </c>
      <c r="I180" s="18">
        <f t="shared" si="33"/>
        <v>0</v>
      </c>
      <c r="J180" s="22">
        <f t="shared" si="33"/>
        <v>4</v>
      </c>
    </row>
    <row r="181" spans="1:10" ht="20.100000000000001" customHeight="1">
      <c r="A181" s="2">
        <v>1</v>
      </c>
      <c r="B181" s="1" t="s">
        <v>204</v>
      </c>
      <c r="C181" s="11">
        <v>55.61</v>
      </c>
      <c r="D181" s="4">
        <f>C181/30</f>
        <v>1.8536666666666666</v>
      </c>
      <c r="E181" s="5">
        <v>16360</v>
      </c>
      <c r="F181" s="4">
        <f>E181/16000</f>
        <v>1.0225</v>
      </c>
      <c r="G181" s="19"/>
      <c r="H181" s="19"/>
      <c r="I181" s="19"/>
      <c r="J181" s="53"/>
    </row>
    <row r="182" spans="1:10" ht="20.100000000000001" customHeight="1">
      <c r="A182" s="2">
        <v>2</v>
      </c>
      <c r="B182" s="1" t="s">
        <v>206</v>
      </c>
      <c r="C182" s="11">
        <v>50.05</v>
      </c>
      <c r="D182" s="4">
        <f t="shared" ref="D182" si="34">C182/30</f>
        <v>1.6683333333333332</v>
      </c>
      <c r="E182" s="5">
        <v>21726</v>
      </c>
      <c r="F182" s="4">
        <f>E182/16000</f>
        <v>1.3578749999999999</v>
      </c>
      <c r="G182" s="19"/>
      <c r="H182" s="19"/>
      <c r="I182" s="19"/>
      <c r="J182" s="53"/>
    </row>
    <row r="183" spans="1:10" ht="20.100000000000001" customHeight="1">
      <c r="A183" s="2">
        <v>3</v>
      </c>
      <c r="B183" s="1" t="s">
        <v>207</v>
      </c>
      <c r="C183" s="11">
        <v>25.72</v>
      </c>
      <c r="D183" s="4">
        <f>C183/5.5</f>
        <v>4.6763636363636358</v>
      </c>
      <c r="E183" s="5">
        <v>19527</v>
      </c>
      <c r="F183" s="4">
        <f>E183/21000</f>
        <v>0.92985714285714283</v>
      </c>
      <c r="G183" s="19"/>
      <c r="H183" s="19"/>
      <c r="I183" s="19"/>
      <c r="J183" s="53" t="s">
        <v>205</v>
      </c>
    </row>
    <row r="184" spans="1:10" ht="20.100000000000001" customHeight="1">
      <c r="A184" s="2">
        <v>4</v>
      </c>
      <c r="B184" s="1" t="s">
        <v>208</v>
      </c>
      <c r="C184" s="11">
        <v>9.59</v>
      </c>
      <c r="D184" s="4">
        <f t="shared" ref="D184:D188" si="35">C184/5.5</f>
        <v>1.7436363636363637</v>
      </c>
      <c r="E184" s="5">
        <v>27706</v>
      </c>
      <c r="F184" s="4">
        <f t="shared" ref="F184:F188" si="36">E184/21000</f>
        <v>1.3193333333333332</v>
      </c>
      <c r="G184" s="19"/>
      <c r="H184" s="19"/>
      <c r="I184" s="19"/>
      <c r="J184" s="53"/>
    </row>
    <row r="185" spans="1:10" ht="20.100000000000001" customHeight="1">
      <c r="A185" s="2">
        <v>5</v>
      </c>
      <c r="B185" s="1" t="s">
        <v>209</v>
      </c>
      <c r="C185" s="11">
        <v>7.88</v>
      </c>
      <c r="D185" s="4">
        <f t="shared" si="35"/>
        <v>1.4327272727272726</v>
      </c>
      <c r="E185" s="5">
        <v>13048</v>
      </c>
      <c r="F185" s="4">
        <f t="shared" si="36"/>
        <v>0.62133333333333329</v>
      </c>
      <c r="G185" s="19"/>
      <c r="H185" s="19"/>
      <c r="I185" s="19"/>
      <c r="J185" s="53" t="s">
        <v>205</v>
      </c>
    </row>
    <row r="186" spans="1:10" ht="20.100000000000001" customHeight="1">
      <c r="A186" s="2">
        <v>6</v>
      </c>
      <c r="B186" s="1" t="s">
        <v>210</v>
      </c>
      <c r="C186" s="11">
        <v>3.58</v>
      </c>
      <c r="D186" s="4">
        <f t="shared" si="35"/>
        <v>0.65090909090909088</v>
      </c>
      <c r="E186" s="5">
        <v>12663</v>
      </c>
      <c r="F186" s="4">
        <f t="shared" si="36"/>
        <v>0.60299999999999998</v>
      </c>
      <c r="G186" s="19"/>
      <c r="H186" s="19"/>
      <c r="I186" s="19"/>
      <c r="J186" s="53" t="s">
        <v>205</v>
      </c>
    </row>
    <row r="187" spans="1:10" ht="20.100000000000001" customHeight="1">
      <c r="A187" s="2">
        <v>7</v>
      </c>
      <c r="B187" s="1" t="s">
        <v>211</v>
      </c>
      <c r="C187" s="11">
        <v>5.22</v>
      </c>
      <c r="D187" s="4">
        <f t="shared" si="35"/>
        <v>0.9490909090909091</v>
      </c>
      <c r="E187" s="5">
        <v>15221</v>
      </c>
      <c r="F187" s="4">
        <f t="shared" si="36"/>
        <v>0.72480952380952379</v>
      </c>
      <c r="G187" s="19"/>
      <c r="H187" s="19"/>
      <c r="I187" s="19"/>
      <c r="J187" s="53" t="s">
        <v>205</v>
      </c>
    </row>
    <row r="188" spans="1:10" ht="20.100000000000001" customHeight="1">
      <c r="A188" s="2">
        <v>8</v>
      </c>
      <c r="B188" s="1" t="s">
        <v>212</v>
      </c>
      <c r="C188" s="11">
        <v>10.06</v>
      </c>
      <c r="D188" s="4">
        <f t="shared" si="35"/>
        <v>1.8290909090909091</v>
      </c>
      <c r="E188" s="5">
        <v>21076</v>
      </c>
      <c r="F188" s="4">
        <f t="shared" si="36"/>
        <v>1.0036190476190476</v>
      </c>
      <c r="G188" s="19"/>
      <c r="H188" s="19"/>
      <c r="I188" s="19"/>
      <c r="J188" s="53"/>
    </row>
    <row r="189" spans="1:10" ht="20.100000000000001" customHeight="1">
      <c r="A189" s="25" t="s">
        <v>1</v>
      </c>
      <c r="B189" s="3" t="s">
        <v>213</v>
      </c>
      <c r="C189" s="12">
        <f>SUM(C190:C195)</f>
        <v>126.40799999999999</v>
      </c>
      <c r="D189" s="12"/>
      <c r="E189" s="27">
        <f t="shared" ref="E189" si="37">SUM(E190:E195)</f>
        <v>71502</v>
      </c>
      <c r="F189" s="4"/>
      <c r="G189" s="18">
        <f>COUNTA(G190:G195)</f>
        <v>2</v>
      </c>
      <c r="H189" s="18">
        <f t="shared" ref="H189:J189" si="38">COUNTA(H190:H195)</f>
        <v>0</v>
      </c>
      <c r="I189" s="18">
        <f t="shared" si="38"/>
        <v>0</v>
      </c>
      <c r="J189" s="22">
        <f t="shared" si="38"/>
        <v>6</v>
      </c>
    </row>
    <row r="190" spans="1:10" ht="20.100000000000001" customHeight="1">
      <c r="A190" s="2">
        <v>1</v>
      </c>
      <c r="B190" s="1" t="s">
        <v>214</v>
      </c>
      <c r="C190" s="11">
        <v>29.51</v>
      </c>
      <c r="D190" s="4">
        <f>C190/100</f>
        <v>0.29510000000000003</v>
      </c>
      <c r="E190" s="5">
        <v>11502</v>
      </c>
      <c r="F190" s="4">
        <f>E190/5000</f>
        <v>2.3003999999999998</v>
      </c>
      <c r="G190" s="19" t="s">
        <v>2</v>
      </c>
      <c r="H190" s="19"/>
      <c r="I190" s="19"/>
      <c r="J190" s="53" t="s">
        <v>205</v>
      </c>
    </row>
    <row r="191" spans="1:10" ht="20.100000000000001" customHeight="1">
      <c r="A191" s="2">
        <v>2</v>
      </c>
      <c r="B191" s="1" t="s">
        <v>215</v>
      </c>
      <c r="C191" s="11">
        <v>52.588000000000001</v>
      </c>
      <c r="D191" s="4">
        <f>C191/100</f>
        <v>0.52588000000000001</v>
      </c>
      <c r="E191" s="5">
        <v>16391</v>
      </c>
      <c r="F191" s="4">
        <f>E191/5000</f>
        <v>3.2782</v>
      </c>
      <c r="G191" s="19" t="s">
        <v>2</v>
      </c>
      <c r="H191" s="19"/>
      <c r="I191" s="19"/>
      <c r="J191" s="53" t="s">
        <v>205</v>
      </c>
    </row>
    <row r="192" spans="1:10" ht="20.100000000000001" customHeight="1">
      <c r="A192" s="2">
        <v>3</v>
      </c>
      <c r="B192" s="1" t="s">
        <v>216</v>
      </c>
      <c r="C192" s="11">
        <v>8.74</v>
      </c>
      <c r="D192" s="4">
        <f>C192/5.5</f>
        <v>1.5890909090909091</v>
      </c>
      <c r="E192" s="5">
        <v>16642</v>
      </c>
      <c r="F192" s="4">
        <f>E192/21000</f>
        <v>0.79247619047619045</v>
      </c>
      <c r="G192" s="19"/>
      <c r="H192" s="19"/>
      <c r="I192" s="19"/>
      <c r="J192" s="53" t="s">
        <v>205</v>
      </c>
    </row>
    <row r="193" spans="1:10" ht="20.100000000000001" customHeight="1">
      <c r="A193" s="2">
        <v>4</v>
      </c>
      <c r="B193" s="1" t="s">
        <v>217</v>
      </c>
      <c r="C193" s="11">
        <v>22.88</v>
      </c>
      <c r="D193" s="4">
        <f t="shared" ref="D193:D195" si="39">C193/5.5</f>
        <v>4.16</v>
      </c>
      <c r="E193" s="5">
        <v>13952</v>
      </c>
      <c r="F193" s="4">
        <f t="shared" ref="F193:F195" si="40">E193/21000</f>
        <v>0.66438095238095241</v>
      </c>
      <c r="G193" s="19"/>
      <c r="H193" s="19"/>
      <c r="I193" s="19"/>
      <c r="J193" s="53" t="s">
        <v>205</v>
      </c>
    </row>
    <row r="194" spans="1:10" ht="20.100000000000001" customHeight="1">
      <c r="A194" s="2">
        <v>5</v>
      </c>
      <c r="B194" s="1" t="s">
        <v>218</v>
      </c>
      <c r="C194" s="11">
        <v>6.05</v>
      </c>
      <c r="D194" s="4">
        <f t="shared" si="39"/>
        <v>1.0999999999999999</v>
      </c>
      <c r="E194" s="5">
        <v>5377</v>
      </c>
      <c r="F194" s="4">
        <f t="shared" si="40"/>
        <v>0.25604761904761902</v>
      </c>
      <c r="G194" s="19"/>
      <c r="H194" s="19"/>
      <c r="I194" s="19"/>
      <c r="J194" s="53" t="s">
        <v>205</v>
      </c>
    </row>
    <row r="195" spans="1:10" ht="20.100000000000001" customHeight="1">
      <c r="A195" s="2">
        <v>6</v>
      </c>
      <c r="B195" s="1" t="s">
        <v>219</v>
      </c>
      <c r="C195" s="11">
        <v>6.6400000000000006</v>
      </c>
      <c r="D195" s="4">
        <f t="shared" si="39"/>
        <v>1.2072727272727273</v>
      </c>
      <c r="E195" s="5">
        <v>7638</v>
      </c>
      <c r="F195" s="4">
        <f t="shared" si="40"/>
        <v>0.36371428571428571</v>
      </c>
      <c r="G195" s="19"/>
      <c r="H195" s="19"/>
      <c r="I195" s="19"/>
      <c r="J195" s="53" t="s">
        <v>205</v>
      </c>
    </row>
    <row r="196" spans="1:10" ht="20.100000000000001" customHeight="1">
      <c r="A196" s="25" t="s">
        <v>4</v>
      </c>
      <c r="B196" s="3" t="s">
        <v>220</v>
      </c>
      <c r="C196" s="12">
        <f>SUM(C197:C203)</f>
        <v>119.35</v>
      </c>
      <c r="D196" s="12"/>
      <c r="E196" s="27">
        <f t="shared" ref="E196" si="41">SUM(E197:E203)</f>
        <v>73043</v>
      </c>
      <c r="F196" s="4"/>
      <c r="G196" s="18">
        <f>COUNTA(G197:G203)</f>
        <v>1</v>
      </c>
      <c r="H196" s="18">
        <f t="shared" ref="H196:J196" si="42">COUNTA(H197:H203)</f>
        <v>0</v>
      </c>
      <c r="I196" s="18">
        <f t="shared" si="42"/>
        <v>0</v>
      </c>
      <c r="J196" s="22">
        <f t="shared" si="42"/>
        <v>6</v>
      </c>
    </row>
    <row r="197" spans="1:10" ht="20.100000000000001" customHeight="1">
      <c r="A197" s="2">
        <v>1</v>
      </c>
      <c r="B197" s="1" t="s">
        <v>221</v>
      </c>
      <c r="C197" s="11">
        <v>30.1</v>
      </c>
      <c r="D197" s="4">
        <f>C197/100</f>
        <v>0.30099999999999999</v>
      </c>
      <c r="E197" s="5">
        <v>9273</v>
      </c>
      <c r="F197" s="4">
        <f>E197/5000</f>
        <v>1.8546</v>
      </c>
      <c r="G197" s="19" t="s">
        <v>2</v>
      </c>
      <c r="H197" s="19"/>
      <c r="I197" s="19"/>
      <c r="J197" s="53" t="s">
        <v>205</v>
      </c>
    </row>
    <row r="198" spans="1:10" ht="20.100000000000001" customHeight="1">
      <c r="A198" s="2">
        <v>2</v>
      </c>
      <c r="B198" s="1" t="s">
        <v>222</v>
      </c>
      <c r="C198" s="11">
        <v>21.9</v>
      </c>
      <c r="D198" s="4">
        <f>C198/30</f>
        <v>0.73</v>
      </c>
      <c r="E198" s="5">
        <v>4213</v>
      </c>
      <c r="F198" s="4">
        <f>E198/16000</f>
        <v>0.2633125</v>
      </c>
      <c r="G198" s="19"/>
      <c r="H198" s="19"/>
      <c r="I198" s="19"/>
      <c r="J198" s="53" t="s">
        <v>205</v>
      </c>
    </row>
    <row r="199" spans="1:10" ht="20.100000000000001" customHeight="1">
      <c r="A199" s="2">
        <v>3</v>
      </c>
      <c r="B199" s="1" t="s">
        <v>223</v>
      </c>
      <c r="C199" s="11">
        <v>12.53</v>
      </c>
      <c r="D199" s="4">
        <f>C199/5.5</f>
        <v>2.2781818181818179</v>
      </c>
      <c r="E199" s="5">
        <v>23447</v>
      </c>
      <c r="F199" s="4">
        <f>E199/21000</f>
        <v>1.1165238095238095</v>
      </c>
      <c r="G199" s="19"/>
      <c r="H199" s="19"/>
      <c r="I199" s="19"/>
      <c r="J199" s="53"/>
    </row>
    <row r="200" spans="1:10" ht="20.100000000000001" customHeight="1">
      <c r="A200" s="2">
        <v>4</v>
      </c>
      <c r="B200" s="1" t="s">
        <v>224</v>
      </c>
      <c r="C200" s="11">
        <v>13.05</v>
      </c>
      <c r="D200" s="4">
        <f t="shared" ref="D200:D203" si="43">C200/5.5</f>
        <v>2.372727272727273</v>
      </c>
      <c r="E200" s="5">
        <v>12238</v>
      </c>
      <c r="F200" s="4">
        <f t="shared" ref="F200:F203" si="44">E200/21000</f>
        <v>0.58276190476190481</v>
      </c>
      <c r="G200" s="19"/>
      <c r="H200" s="19"/>
      <c r="I200" s="19"/>
      <c r="J200" s="53" t="s">
        <v>205</v>
      </c>
    </row>
    <row r="201" spans="1:10" ht="20.100000000000001" customHeight="1">
      <c r="A201" s="2">
        <v>5</v>
      </c>
      <c r="B201" s="1" t="s">
        <v>225</v>
      </c>
      <c r="C201" s="11">
        <v>4.2</v>
      </c>
      <c r="D201" s="4">
        <f t="shared" si="43"/>
        <v>0.76363636363636367</v>
      </c>
      <c r="E201" s="5">
        <v>9057</v>
      </c>
      <c r="F201" s="4">
        <f t="shared" si="44"/>
        <v>0.43128571428571427</v>
      </c>
      <c r="G201" s="19"/>
      <c r="H201" s="19"/>
      <c r="I201" s="19"/>
      <c r="J201" s="53" t="s">
        <v>205</v>
      </c>
    </row>
    <row r="202" spans="1:10" ht="20.100000000000001" customHeight="1">
      <c r="A202" s="2">
        <v>6</v>
      </c>
      <c r="B202" s="1" t="s">
        <v>226</v>
      </c>
      <c r="C202" s="11">
        <v>21.69</v>
      </c>
      <c r="D202" s="4">
        <f t="shared" si="43"/>
        <v>3.9436363636363638</v>
      </c>
      <c r="E202" s="5">
        <v>8646</v>
      </c>
      <c r="F202" s="4">
        <f t="shared" si="44"/>
        <v>0.4117142857142857</v>
      </c>
      <c r="G202" s="19"/>
      <c r="H202" s="19"/>
      <c r="I202" s="19"/>
      <c r="J202" s="53" t="s">
        <v>205</v>
      </c>
    </row>
    <row r="203" spans="1:10" ht="20.100000000000001" customHeight="1">
      <c r="A203" s="2">
        <v>7</v>
      </c>
      <c r="B203" s="1" t="s">
        <v>227</v>
      </c>
      <c r="C203" s="11">
        <v>15.88</v>
      </c>
      <c r="D203" s="4">
        <f t="shared" si="43"/>
        <v>2.8872727272727272</v>
      </c>
      <c r="E203" s="5">
        <v>6169</v>
      </c>
      <c r="F203" s="4">
        <f t="shared" si="44"/>
        <v>0.29376190476190478</v>
      </c>
      <c r="G203" s="19"/>
      <c r="H203" s="19"/>
      <c r="I203" s="19"/>
      <c r="J203" s="53" t="s">
        <v>205</v>
      </c>
    </row>
    <row r="204" spans="1:10" ht="20.100000000000001" customHeight="1">
      <c r="A204" s="25" t="s">
        <v>5</v>
      </c>
      <c r="B204" s="3" t="s">
        <v>228</v>
      </c>
      <c r="C204" s="12">
        <f>SUM(C205:C213)</f>
        <v>390.34000000000003</v>
      </c>
      <c r="D204" s="12"/>
      <c r="E204" s="27">
        <f t="shared" ref="E204" si="45">SUM(E205:E213)</f>
        <v>101196</v>
      </c>
      <c r="F204" s="17"/>
      <c r="G204" s="18">
        <f>COUNTA(G205:G213)</f>
        <v>0</v>
      </c>
      <c r="H204" s="18">
        <f t="shared" ref="H204:J204" si="46">COUNTA(H205:H213)</f>
        <v>0</v>
      </c>
      <c r="I204" s="18">
        <f t="shared" si="46"/>
        <v>0</v>
      </c>
      <c r="J204" s="22">
        <f t="shared" si="46"/>
        <v>7</v>
      </c>
    </row>
    <row r="205" spans="1:10" ht="20.100000000000001" customHeight="1">
      <c r="A205" s="2">
        <v>1</v>
      </c>
      <c r="B205" s="14" t="s">
        <v>229</v>
      </c>
      <c r="C205" s="11">
        <v>29.2</v>
      </c>
      <c r="D205" s="4">
        <f>C205/30</f>
        <v>0.97333333333333327</v>
      </c>
      <c r="E205" s="5">
        <v>3295</v>
      </c>
      <c r="F205" s="4">
        <f>E205/16000</f>
        <v>0.2059375</v>
      </c>
      <c r="G205" s="19"/>
      <c r="H205" s="19"/>
      <c r="I205" s="19"/>
      <c r="J205" s="53" t="s">
        <v>205</v>
      </c>
    </row>
    <row r="206" spans="1:10" ht="20.100000000000001" customHeight="1">
      <c r="A206" s="2">
        <v>2</v>
      </c>
      <c r="B206" s="1" t="s">
        <v>230</v>
      </c>
      <c r="C206" s="11">
        <v>49.54</v>
      </c>
      <c r="D206" s="4">
        <f t="shared" ref="D206:D208" si="47">C206/30</f>
        <v>1.6513333333333333</v>
      </c>
      <c r="E206" s="5">
        <v>6954</v>
      </c>
      <c r="F206" s="4">
        <f t="shared" ref="F206:F208" si="48">E206/16000</f>
        <v>0.43462499999999998</v>
      </c>
      <c r="G206" s="19"/>
      <c r="H206" s="19"/>
      <c r="I206" s="19"/>
      <c r="J206" s="53" t="s">
        <v>205</v>
      </c>
    </row>
    <row r="207" spans="1:10" ht="20.100000000000001" customHeight="1">
      <c r="A207" s="2">
        <v>3</v>
      </c>
      <c r="B207" s="1" t="s">
        <v>231</v>
      </c>
      <c r="C207" s="11">
        <v>37.51</v>
      </c>
      <c r="D207" s="4">
        <f t="shared" si="47"/>
        <v>1.2503333333333333</v>
      </c>
      <c r="E207" s="5">
        <v>5285</v>
      </c>
      <c r="F207" s="4">
        <f t="shared" si="48"/>
        <v>0.33031250000000001</v>
      </c>
      <c r="G207" s="19"/>
      <c r="H207" s="19"/>
      <c r="I207" s="19"/>
      <c r="J207" s="53" t="s">
        <v>205</v>
      </c>
    </row>
    <row r="208" spans="1:10" ht="20.100000000000001" customHeight="1">
      <c r="A208" s="2">
        <v>4</v>
      </c>
      <c r="B208" s="1" t="s">
        <v>232</v>
      </c>
      <c r="C208" s="11">
        <v>50.01</v>
      </c>
      <c r="D208" s="4">
        <f t="shared" si="47"/>
        <v>1.667</v>
      </c>
      <c r="E208" s="5">
        <v>10039</v>
      </c>
      <c r="F208" s="4">
        <f t="shared" si="48"/>
        <v>0.62743749999999998</v>
      </c>
      <c r="G208" s="19"/>
      <c r="H208" s="19"/>
      <c r="I208" s="19"/>
      <c r="J208" s="53" t="s">
        <v>205</v>
      </c>
    </row>
    <row r="209" spans="1:10" ht="20.100000000000001" customHeight="1">
      <c r="A209" s="2">
        <v>5</v>
      </c>
      <c r="B209" s="1" t="s">
        <v>233</v>
      </c>
      <c r="C209" s="11">
        <v>37.619999999999997</v>
      </c>
      <c r="D209" s="4">
        <f>C209/5.5</f>
        <v>6.84</v>
      </c>
      <c r="E209" s="5">
        <v>8080</v>
      </c>
      <c r="F209" s="4">
        <f>E209/21000</f>
        <v>0.38476190476190475</v>
      </c>
      <c r="G209" s="19"/>
      <c r="H209" s="19"/>
      <c r="I209" s="19"/>
      <c r="J209" s="53" t="s">
        <v>205</v>
      </c>
    </row>
    <row r="210" spans="1:10" ht="20.100000000000001" customHeight="1">
      <c r="A210" s="2">
        <v>6</v>
      </c>
      <c r="B210" s="1" t="s">
        <v>234</v>
      </c>
      <c r="C210" s="11">
        <v>62.05</v>
      </c>
      <c r="D210" s="4">
        <f t="shared" ref="D210:D213" si="49">C210/5.5</f>
        <v>11.281818181818181</v>
      </c>
      <c r="E210" s="5">
        <v>26043</v>
      </c>
      <c r="F210" s="4">
        <f t="shared" ref="F210:F213" si="50">E210/21000</f>
        <v>1.2401428571428572</v>
      </c>
      <c r="G210" s="19"/>
      <c r="H210" s="19"/>
      <c r="I210" s="19"/>
      <c r="J210" s="53"/>
    </row>
    <row r="211" spans="1:10" ht="20.100000000000001" customHeight="1">
      <c r="A211" s="2">
        <v>7</v>
      </c>
      <c r="B211" s="1" t="s">
        <v>235</v>
      </c>
      <c r="C211" s="11">
        <v>32.1</v>
      </c>
      <c r="D211" s="4">
        <f t="shared" si="49"/>
        <v>5.8363636363636369</v>
      </c>
      <c r="E211" s="5">
        <v>22920</v>
      </c>
      <c r="F211" s="4">
        <f t="shared" si="50"/>
        <v>1.0914285714285714</v>
      </c>
      <c r="G211" s="19"/>
      <c r="H211" s="19"/>
      <c r="I211" s="19"/>
      <c r="J211" s="53"/>
    </row>
    <row r="212" spans="1:10" ht="20.100000000000001" customHeight="1">
      <c r="A212" s="2">
        <v>8</v>
      </c>
      <c r="B212" s="1" t="s">
        <v>236</v>
      </c>
      <c r="C212" s="11">
        <v>40.39</v>
      </c>
      <c r="D212" s="4">
        <f t="shared" si="49"/>
        <v>7.3436363636363637</v>
      </c>
      <c r="E212" s="5">
        <v>10286</v>
      </c>
      <c r="F212" s="4">
        <f t="shared" si="50"/>
        <v>0.48980952380952381</v>
      </c>
      <c r="G212" s="19"/>
      <c r="H212" s="19"/>
      <c r="I212" s="19"/>
      <c r="J212" s="53" t="s">
        <v>205</v>
      </c>
    </row>
    <row r="213" spans="1:10" ht="20.100000000000001" customHeight="1">
      <c r="A213" s="2">
        <v>9</v>
      </c>
      <c r="B213" s="1" t="s">
        <v>237</v>
      </c>
      <c r="C213" s="11">
        <v>51.92</v>
      </c>
      <c r="D213" s="4">
        <f t="shared" si="49"/>
        <v>9.44</v>
      </c>
      <c r="E213" s="5">
        <v>8294</v>
      </c>
      <c r="F213" s="4">
        <f t="shared" si="50"/>
        <v>0.39495238095238094</v>
      </c>
      <c r="G213" s="19"/>
      <c r="H213" s="19"/>
      <c r="I213" s="19"/>
      <c r="J213" s="53" t="s">
        <v>205</v>
      </c>
    </row>
    <row r="214" spans="1:10" ht="20.100000000000001" customHeight="1">
      <c r="A214" s="25" t="s">
        <v>6</v>
      </c>
      <c r="B214" s="3" t="s">
        <v>238</v>
      </c>
      <c r="C214" s="12">
        <f>SUM(C215:C227)</f>
        <v>664.14</v>
      </c>
      <c r="D214" s="12"/>
      <c r="E214" s="27">
        <f t="shared" ref="E214" si="51">SUM(E215:E227)</f>
        <v>120749</v>
      </c>
      <c r="F214" s="4"/>
      <c r="G214" s="18">
        <f>COUNTA(G215:G227)</f>
        <v>4</v>
      </c>
      <c r="H214" s="18">
        <f t="shared" ref="H214:J214" si="52">COUNTA(H215:H227)</f>
        <v>0</v>
      </c>
      <c r="I214" s="18">
        <f t="shared" si="52"/>
        <v>0</v>
      </c>
      <c r="J214" s="22">
        <f t="shared" si="52"/>
        <v>12</v>
      </c>
    </row>
    <row r="215" spans="1:10" ht="20.100000000000001" customHeight="1">
      <c r="A215" s="2">
        <v>1</v>
      </c>
      <c r="B215" s="1" t="s">
        <v>239</v>
      </c>
      <c r="C215" s="11">
        <v>11.47</v>
      </c>
      <c r="D215" s="4">
        <f>C215/30</f>
        <v>0.38233333333333336</v>
      </c>
      <c r="E215" s="5">
        <v>5077</v>
      </c>
      <c r="F215" s="4">
        <f>E215/16000</f>
        <v>0.3173125</v>
      </c>
      <c r="G215" s="19"/>
      <c r="H215" s="19"/>
      <c r="I215" s="19"/>
      <c r="J215" s="53" t="s">
        <v>205</v>
      </c>
    </row>
    <row r="216" spans="1:10" ht="20.100000000000001" customHeight="1">
      <c r="A216" s="2">
        <v>2</v>
      </c>
      <c r="B216" s="1" t="s">
        <v>240</v>
      </c>
      <c r="C216" s="11">
        <v>28.8</v>
      </c>
      <c r="D216" s="4">
        <f>C216/30</f>
        <v>0.96000000000000008</v>
      </c>
      <c r="E216" s="5">
        <v>6174</v>
      </c>
      <c r="F216" s="4">
        <f>E216/16000</f>
        <v>0.38587500000000002</v>
      </c>
      <c r="G216" s="19"/>
      <c r="H216" s="19"/>
      <c r="I216" s="19"/>
      <c r="J216" s="53" t="s">
        <v>205</v>
      </c>
    </row>
    <row r="217" spans="1:10" ht="20.100000000000001" customHeight="1">
      <c r="A217" s="2">
        <v>3</v>
      </c>
      <c r="B217" s="1" t="s">
        <v>241</v>
      </c>
      <c r="C217" s="11">
        <v>44.46</v>
      </c>
      <c r="D217" s="4">
        <f>C217/100</f>
        <v>0.4446</v>
      </c>
      <c r="E217" s="5">
        <v>11118</v>
      </c>
      <c r="F217" s="4">
        <f>E217/5000</f>
        <v>2.2235999999999998</v>
      </c>
      <c r="G217" s="19" t="s">
        <v>2</v>
      </c>
      <c r="H217" s="19"/>
      <c r="I217" s="19"/>
      <c r="J217" s="53" t="s">
        <v>205</v>
      </c>
    </row>
    <row r="218" spans="1:10" ht="20.100000000000001" customHeight="1">
      <c r="A218" s="2">
        <v>4</v>
      </c>
      <c r="B218" s="1" t="s">
        <v>242</v>
      </c>
      <c r="C218" s="11">
        <v>45.85</v>
      </c>
      <c r="D218" s="4">
        <f>C218/30</f>
        <v>1.5283333333333333</v>
      </c>
      <c r="E218" s="5">
        <v>9798</v>
      </c>
      <c r="F218" s="4">
        <f>E218/16000</f>
        <v>0.612375</v>
      </c>
      <c r="G218" s="19"/>
      <c r="H218" s="19"/>
      <c r="I218" s="19"/>
      <c r="J218" s="53" t="s">
        <v>205</v>
      </c>
    </row>
    <row r="219" spans="1:10" ht="20.100000000000001" customHeight="1">
      <c r="A219" s="2">
        <v>5</v>
      </c>
      <c r="B219" s="1" t="s">
        <v>243</v>
      </c>
      <c r="C219" s="11">
        <v>96.39</v>
      </c>
      <c r="D219" s="4">
        <f>C219/30</f>
        <v>3.2130000000000001</v>
      </c>
      <c r="E219" s="5">
        <v>14119</v>
      </c>
      <c r="F219" s="4">
        <f>E219/16000</f>
        <v>0.88243749999999999</v>
      </c>
      <c r="G219" s="19"/>
      <c r="H219" s="19"/>
      <c r="I219" s="19"/>
      <c r="J219" s="53" t="s">
        <v>205</v>
      </c>
    </row>
    <row r="220" spans="1:10" ht="20.100000000000001" customHeight="1">
      <c r="A220" s="2">
        <v>6</v>
      </c>
      <c r="B220" s="1" t="s">
        <v>244</v>
      </c>
      <c r="C220" s="11">
        <v>45.95</v>
      </c>
      <c r="D220" s="4">
        <f>C220/100</f>
        <v>0.45950000000000002</v>
      </c>
      <c r="E220" s="5">
        <v>8341</v>
      </c>
      <c r="F220" s="4">
        <f>E220/5000</f>
        <v>1.6681999999999999</v>
      </c>
      <c r="G220" s="19" t="s">
        <v>2</v>
      </c>
      <c r="H220" s="19"/>
      <c r="I220" s="19"/>
      <c r="J220" s="53" t="s">
        <v>205</v>
      </c>
    </row>
    <row r="221" spans="1:10" ht="20.100000000000001" customHeight="1">
      <c r="A221" s="2">
        <v>7</v>
      </c>
      <c r="B221" s="1" t="s">
        <v>245</v>
      </c>
      <c r="C221" s="11">
        <v>62.32</v>
      </c>
      <c r="D221" s="4">
        <f>C221/100</f>
        <v>0.62319999999999998</v>
      </c>
      <c r="E221" s="5">
        <v>13038</v>
      </c>
      <c r="F221" s="4">
        <f>E221/5000</f>
        <v>2.6076000000000001</v>
      </c>
      <c r="G221" s="19" t="s">
        <v>2</v>
      </c>
      <c r="H221" s="19"/>
      <c r="I221" s="19"/>
      <c r="J221" s="53" t="s">
        <v>205</v>
      </c>
    </row>
    <row r="222" spans="1:10" ht="20.100000000000001" customHeight="1">
      <c r="A222" s="2">
        <v>8</v>
      </c>
      <c r="B222" s="1" t="s">
        <v>246</v>
      </c>
      <c r="C222" s="11">
        <v>47.13</v>
      </c>
      <c r="D222" s="4">
        <f>C222/30</f>
        <v>1.5710000000000002</v>
      </c>
      <c r="E222" s="5">
        <v>7338</v>
      </c>
      <c r="F222" s="4">
        <f>E222/16000</f>
        <v>0.458625</v>
      </c>
      <c r="G222" s="19"/>
      <c r="H222" s="19"/>
      <c r="I222" s="19"/>
      <c r="J222" s="53" t="s">
        <v>205</v>
      </c>
    </row>
    <row r="223" spans="1:10" ht="20.100000000000001" customHeight="1">
      <c r="A223" s="2">
        <v>9</v>
      </c>
      <c r="B223" s="1" t="s">
        <v>247</v>
      </c>
      <c r="C223" s="11">
        <v>71.930000000000007</v>
      </c>
      <c r="D223" s="4">
        <f t="shared" ref="D223:D227" si="53">C223/30</f>
        <v>2.3976666666666668</v>
      </c>
      <c r="E223" s="5">
        <v>10221</v>
      </c>
      <c r="F223" s="4">
        <f>E223/16000</f>
        <v>0.63881250000000001</v>
      </c>
      <c r="G223" s="19"/>
      <c r="H223" s="19"/>
      <c r="I223" s="19"/>
      <c r="J223" s="53" t="s">
        <v>205</v>
      </c>
    </row>
    <row r="224" spans="1:10" ht="20.100000000000001" customHeight="1">
      <c r="A224" s="2">
        <v>10</v>
      </c>
      <c r="B224" s="1" t="s">
        <v>248</v>
      </c>
      <c r="C224" s="11">
        <v>41.23</v>
      </c>
      <c r="D224" s="4">
        <f>C224/100</f>
        <v>0.41229999999999994</v>
      </c>
      <c r="E224" s="5">
        <v>5189</v>
      </c>
      <c r="F224" s="4">
        <f>E224/5000</f>
        <v>1.0378000000000001</v>
      </c>
      <c r="G224" s="19" t="s">
        <v>2</v>
      </c>
      <c r="H224" s="19"/>
      <c r="I224" s="19"/>
      <c r="J224" s="53" t="s">
        <v>205</v>
      </c>
    </row>
    <row r="225" spans="1:10" ht="20.100000000000001" customHeight="1">
      <c r="A225" s="2">
        <v>11</v>
      </c>
      <c r="B225" s="1" t="s">
        <v>249</v>
      </c>
      <c r="C225" s="11">
        <v>72.95</v>
      </c>
      <c r="D225" s="4">
        <f t="shared" si="53"/>
        <v>2.4316666666666666</v>
      </c>
      <c r="E225" s="5">
        <v>5801</v>
      </c>
      <c r="F225" s="4">
        <f>E225/16000</f>
        <v>0.36256250000000001</v>
      </c>
      <c r="G225" s="19"/>
      <c r="H225" s="19"/>
      <c r="I225" s="19"/>
      <c r="J225" s="53" t="s">
        <v>205</v>
      </c>
    </row>
    <row r="226" spans="1:10" ht="20.100000000000001" customHeight="1">
      <c r="A226" s="2">
        <v>12</v>
      </c>
      <c r="B226" s="1" t="s">
        <v>250</v>
      </c>
      <c r="C226" s="11">
        <v>52.93</v>
      </c>
      <c r="D226" s="4">
        <f t="shared" si="53"/>
        <v>1.7643333333333333</v>
      </c>
      <c r="E226" s="5">
        <v>5954</v>
      </c>
      <c r="F226" s="4">
        <f t="shared" ref="F226:F227" si="54">E226/16000</f>
        <v>0.37212499999999998</v>
      </c>
      <c r="G226" s="19"/>
      <c r="H226" s="19"/>
      <c r="I226" s="19"/>
      <c r="J226" s="53" t="s">
        <v>205</v>
      </c>
    </row>
    <row r="227" spans="1:10" ht="20.100000000000001" customHeight="1">
      <c r="A227" s="2">
        <v>13</v>
      </c>
      <c r="B227" s="1" t="s">
        <v>251</v>
      </c>
      <c r="C227" s="11">
        <v>42.73</v>
      </c>
      <c r="D227" s="4">
        <f t="shared" si="53"/>
        <v>1.4243333333333332</v>
      </c>
      <c r="E227" s="5">
        <v>18581</v>
      </c>
      <c r="F227" s="4">
        <f t="shared" si="54"/>
        <v>1.1613125</v>
      </c>
      <c r="G227" s="19"/>
      <c r="H227" s="19"/>
      <c r="I227" s="19"/>
      <c r="J227" s="53"/>
    </row>
    <row r="228" spans="1:10" ht="20.100000000000001" customHeight="1">
      <c r="A228" s="25" t="s">
        <v>7</v>
      </c>
      <c r="B228" s="3" t="s">
        <v>252</v>
      </c>
      <c r="C228" s="12">
        <f>SUM(C229:C244)</f>
        <v>851.87000000000012</v>
      </c>
      <c r="D228" s="12"/>
      <c r="E228" s="27">
        <f t="shared" ref="E228" si="55">SUM(E229:E244)</f>
        <v>143185</v>
      </c>
      <c r="F228" s="4"/>
      <c r="G228" s="18">
        <f>COUNTA(G229:G244)</f>
        <v>10</v>
      </c>
      <c r="H228" s="18">
        <f t="shared" ref="H228:J228" si="56">COUNTA(H229:H244)</f>
        <v>0</v>
      </c>
      <c r="I228" s="18">
        <f t="shared" si="56"/>
        <v>11</v>
      </c>
      <c r="J228" s="22">
        <f t="shared" si="56"/>
        <v>15</v>
      </c>
    </row>
    <row r="229" spans="1:10" ht="20.100000000000001" customHeight="1">
      <c r="A229" s="2">
        <v>1</v>
      </c>
      <c r="B229" s="1" t="s">
        <v>253</v>
      </c>
      <c r="C229" s="11">
        <v>65.53</v>
      </c>
      <c r="D229" s="4">
        <f>C229/100</f>
        <v>0.65529999999999999</v>
      </c>
      <c r="E229" s="5">
        <v>8684</v>
      </c>
      <c r="F229" s="4">
        <f>E229/5000</f>
        <v>1.7367999999999999</v>
      </c>
      <c r="G229" s="19" t="s">
        <v>2</v>
      </c>
      <c r="H229" s="19"/>
      <c r="I229" s="19" t="s">
        <v>13</v>
      </c>
      <c r="J229" s="53" t="s">
        <v>205</v>
      </c>
    </row>
    <row r="230" spans="1:10" ht="20.100000000000001" customHeight="1">
      <c r="A230" s="2">
        <v>2</v>
      </c>
      <c r="B230" s="1" t="s">
        <v>254</v>
      </c>
      <c r="C230" s="11">
        <v>127.05</v>
      </c>
      <c r="D230" s="4">
        <f t="shared" ref="D230:D231" si="57">C230/100</f>
        <v>1.2705</v>
      </c>
      <c r="E230" s="5">
        <v>9897</v>
      </c>
      <c r="F230" s="4">
        <f t="shared" ref="F230:F231" si="58">E230/5000</f>
        <v>1.9794</v>
      </c>
      <c r="G230" s="19" t="s">
        <v>2</v>
      </c>
      <c r="H230" s="19"/>
      <c r="I230" s="19" t="s">
        <v>15</v>
      </c>
      <c r="J230" s="53"/>
    </row>
    <row r="231" spans="1:10" ht="20.100000000000001" customHeight="1">
      <c r="A231" s="2">
        <v>3</v>
      </c>
      <c r="B231" s="1" t="s">
        <v>255</v>
      </c>
      <c r="C231" s="11">
        <v>79.05</v>
      </c>
      <c r="D231" s="4">
        <f t="shared" si="57"/>
        <v>0.79049999999999998</v>
      </c>
      <c r="E231" s="5">
        <v>5441</v>
      </c>
      <c r="F231" s="4">
        <f t="shared" si="58"/>
        <v>1.0882000000000001</v>
      </c>
      <c r="G231" s="19" t="s">
        <v>2</v>
      </c>
      <c r="H231" s="19"/>
      <c r="I231" s="19"/>
      <c r="J231" s="53" t="s">
        <v>205</v>
      </c>
    </row>
    <row r="232" spans="1:10" ht="20.100000000000001" customHeight="1">
      <c r="A232" s="2">
        <v>4</v>
      </c>
      <c r="B232" s="1" t="s">
        <v>256</v>
      </c>
      <c r="C232" s="11">
        <v>15.75</v>
      </c>
      <c r="D232" s="4">
        <f>C232/30</f>
        <v>0.52500000000000002</v>
      </c>
      <c r="E232" s="5">
        <v>8887</v>
      </c>
      <c r="F232" s="4">
        <f>E232/16000</f>
        <v>0.55543750000000003</v>
      </c>
      <c r="G232" s="19"/>
      <c r="H232" s="19"/>
      <c r="I232" s="19"/>
      <c r="J232" s="53" t="s">
        <v>205</v>
      </c>
    </row>
    <row r="233" spans="1:10" ht="20.100000000000001" customHeight="1">
      <c r="A233" s="2">
        <v>5</v>
      </c>
      <c r="B233" s="1" t="s">
        <v>257</v>
      </c>
      <c r="C233" s="11">
        <v>43.46</v>
      </c>
      <c r="D233" s="4">
        <f t="shared" ref="D233:D236" si="59">C233/30</f>
        <v>1.4486666666666668</v>
      </c>
      <c r="E233" s="5">
        <v>10697</v>
      </c>
      <c r="F233" s="4">
        <f t="shared" ref="F233:F236" si="60">E233/16000</f>
        <v>0.66856249999999995</v>
      </c>
      <c r="G233" s="19"/>
      <c r="H233" s="19"/>
      <c r="I233" s="19" t="s">
        <v>14</v>
      </c>
      <c r="J233" s="53" t="s">
        <v>205</v>
      </c>
    </row>
    <row r="234" spans="1:10" ht="20.100000000000001" customHeight="1">
      <c r="A234" s="2">
        <v>6</v>
      </c>
      <c r="B234" s="1" t="s">
        <v>258</v>
      </c>
      <c r="C234" s="11">
        <v>29.68</v>
      </c>
      <c r="D234" s="4">
        <f t="shared" si="59"/>
        <v>0.98933333333333329</v>
      </c>
      <c r="E234" s="5">
        <v>9261</v>
      </c>
      <c r="F234" s="4">
        <f t="shared" si="60"/>
        <v>0.57881249999999995</v>
      </c>
      <c r="G234" s="19"/>
      <c r="H234" s="19"/>
      <c r="I234" s="19" t="s">
        <v>14</v>
      </c>
      <c r="J234" s="53" t="s">
        <v>205</v>
      </c>
    </row>
    <row r="235" spans="1:10" ht="20.100000000000001" customHeight="1">
      <c r="A235" s="2">
        <v>7</v>
      </c>
      <c r="B235" s="1" t="s">
        <v>259</v>
      </c>
      <c r="C235" s="11">
        <v>31.85</v>
      </c>
      <c r="D235" s="4">
        <f t="shared" si="59"/>
        <v>1.0616666666666668</v>
      </c>
      <c r="E235" s="5">
        <v>9888</v>
      </c>
      <c r="F235" s="4">
        <f t="shared" si="60"/>
        <v>0.61799999999999999</v>
      </c>
      <c r="G235" s="19"/>
      <c r="H235" s="19"/>
      <c r="I235" s="19"/>
      <c r="J235" s="53" t="s">
        <v>205</v>
      </c>
    </row>
    <row r="236" spans="1:10" ht="20.100000000000001" customHeight="1">
      <c r="A236" s="2">
        <v>8</v>
      </c>
      <c r="B236" s="1" t="s">
        <v>260</v>
      </c>
      <c r="C236" s="11">
        <v>37.49</v>
      </c>
      <c r="D236" s="4">
        <f t="shared" si="59"/>
        <v>1.2496666666666667</v>
      </c>
      <c r="E236" s="5">
        <v>7451</v>
      </c>
      <c r="F236" s="4">
        <f t="shared" si="60"/>
        <v>0.46568749999999998</v>
      </c>
      <c r="G236" s="19"/>
      <c r="H236" s="19"/>
      <c r="I236" s="19"/>
      <c r="J236" s="53" t="s">
        <v>205</v>
      </c>
    </row>
    <row r="237" spans="1:10" ht="20.100000000000001" customHeight="1">
      <c r="A237" s="2">
        <v>9</v>
      </c>
      <c r="B237" s="1" t="s">
        <v>261</v>
      </c>
      <c r="C237" s="11">
        <v>121.65</v>
      </c>
      <c r="D237" s="4">
        <f>C237/100</f>
        <v>1.2165000000000001</v>
      </c>
      <c r="E237" s="5">
        <v>13381</v>
      </c>
      <c r="F237" s="4">
        <f>E237/5000</f>
        <v>2.6762000000000001</v>
      </c>
      <c r="G237" s="19" t="s">
        <v>2</v>
      </c>
      <c r="H237" s="19"/>
      <c r="I237" s="5" t="s">
        <v>15</v>
      </c>
      <c r="J237" s="53" t="s">
        <v>205</v>
      </c>
    </row>
    <row r="238" spans="1:10" ht="20.100000000000001" customHeight="1">
      <c r="A238" s="2">
        <v>10</v>
      </c>
      <c r="B238" s="1" t="s">
        <v>262</v>
      </c>
      <c r="C238" s="11">
        <v>61.71</v>
      </c>
      <c r="D238" s="4">
        <f t="shared" ref="D238:D243" si="61">C238/100</f>
        <v>0.61709999999999998</v>
      </c>
      <c r="E238" s="5">
        <v>10316</v>
      </c>
      <c r="F238" s="4">
        <f t="shared" ref="F238:F243" si="62">E238/5000</f>
        <v>2.0632000000000001</v>
      </c>
      <c r="G238" s="19" t="s">
        <v>2</v>
      </c>
      <c r="H238" s="19"/>
      <c r="I238" s="19" t="s">
        <v>13</v>
      </c>
      <c r="J238" s="53" t="s">
        <v>205</v>
      </c>
    </row>
    <row r="239" spans="1:10" ht="20.100000000000001" customHeight="1">
      <c r="A239" s="2">
        <v>11</v>
      </c>
      <c r="B239" s="1" t="s">
        <v>263</v>
      </c>
      <c r="C239" s="11">
        <v>50.17</v>
      </c>
      <c r="D239" s="4">
        <f t="shared" si="61"/>
        <v>0.50170000000000003</v>
      </c>
      <c r="E239" s="5">
        <v>6432</v>
      </c>
      <c r="F239" s="4">
        <f t="shared" si="62"/>
        <v>1.2864</v>
      </c>
      <c r="G239" s="19" t="s">
        <v>2</v>
      </c>
      <c r="H239" s="19"/>
      <c r="I239" s="19" t="s">
        <v>13</v>
      </c>
      <c r="J239" s="53" t="s">
        <v>205</v>
      </c>
    </row>
    <row r="240" spans="1:10" ht="20.100000000000001" customHeight="1">
      <c r="A240" s="2">
        <v>12</v>
      </c>
      <c r="B240" s="1" t="s">
        <v>264</v>
      </c>
      <c r="C240" s="11">
        <v>75.319999999999993</v>
      </c>
      <c r="D240" s="4">
        <f t="shared" si="61"/>
        <v>0.75319999999999998</v>
      </c>
      <c r="E240" s="5">
        <v>3907</v>
      </c>
      <c r="F240" s="4">
        <f t="shared" si="62"/>
        <v>0.78139999999999998</v>
      </c>
      <c r="G240" s="19" t="s">
        <v>2</v>
      </c>
      <c r="H240" s="19"/>
      <c r="I240" s="19" t="s">
        <v>13</v>
      </c>
      <c r="J240" s="53" t="s">
        <v>205</v>
      </c>
    </row>
    <row r="241" spans="1:10" ht="20.100000000000001" customHeight="1">
      <c r="A241" s="2">
        <v>13</v>
      </c>
      <c r="B241" s="1" t="s">
        <v>265</v>
      </c>
      <c r="C241" s="11">
        <v>43.72</v>
      </c>
      <c r="D241" s="4">
        <f t="shared" si="61"/>
        <v>0.43719999999999998</v>
      </c>
      <c r="E241" s="5">
        <v>8484</v>
      </c>
      <c r="F241" s="4">
        <f t="shared" si="62"/>
        <v>1.6968000000000001</v>
      </c>
      <c r="G241" s="19" t="s">
        <v>2</v>
      </c>
      <c r="H241" s="19"/>
      <c r="I241" s="19" t="s">
        <v>14</v>
      </c>
      <c r="J241" s="53" t="s">
        <v>205</v>
      </c>
    </row>
    <row r="242" spans="1:10" ht="20.100000000000001" customHeight="1">
      <c r="A242" s="2">
        <v>14</v>
      </c>
      <c r="B242" s="1" t="s">
        <v>266</v>
      </c>
      <c r="C242" s="11">
        <v>32.340000000000003</v>
      </c>
      <c r="D242" s="4">
        <f t="shared" si="61"/>
        <v>0.32340000000000002</v>
      </c>
      <c r="E242" s="5">
        <v>7597</v>
      </c>
      <c r="F242" s="4">
        <f t="shared" si="62"/>
        <v>1.5194000000000001</v>
      </c>
      <c r="G242" s="19" t="s">
        <v>2</v>
      </c>
      <c r="H242" s="19"/>
      <c r="I242" s="19"/>
      <c r="J242" s="53" t="s">
        <v>205</v>
      </c>
    </row>
    <row r="243" spans="1:10" ht="20.100000000000001" customHeight="1">
      <c r="A243" s="2">
        <v>15</v>
      </c>
      <c r="B243" s="1" t="s">
        <v>267</v>
      </c>
      <c r="C243" s="11">
        <v>28.89</v>
      </c>
      <c r="D243" s="4">
        <f t="shared" si="61"/>
        <v>0.28889999999999999</v>
      </c>
      <c r="E243" s="5">
        <v>10233</v>
      </c>
      <c r="F243" s="4">
        <f t="shared" si="62"/>
        <v>2.0466000000000002</v>
      </c>
      <c r="G243" s="19" t="s">
        <v>2</v>
      </c>
      <c r="H243" s="19"/>
      <c r="I243" s="19" t="s">
        <v>14</v>
      </c>
      <c r="J243" s="53" t="s">
        <v>205</v>
      </c>
    </row>
    <row r="244" spans="1:10" ht="20.100000000000001" customHeight="1">
      <c r="A244" s="2">
        <v>16</v>
      </c>
      <c r="B244" s="1" t="s">
        <v>268</v>
      </c>
      <c r="C244" s="11">
        <v>8.2100000000000009</v>
      </c>
      <c r="D244" s="4">
        <f>C244/30</f>
        <v>0.27366666666666667</v>
      </c>
      <c r="E244" s="5">
        <v>12629</v>
      </c>
      <c r="F244" s="4">
        <f>E244/16000</f>
        <v>0.78931249999999997</v>
      </c>
      <c r="G244" s="19"/>
      <c r="H244" s="19"/>
      <c r="I244" s="19" t="s">
        <v>14</v>
      </c>
      <c r="J244" s="53" t="s">
        <v>205</v>
      </c>
    </row>
    <row r="245" spans="1:10" ht="20.100000000000001" customHeight="1">
      <c r="A245" s="25" t="s">
        <v>8</v>
      </c>
      <c r="B245" s="3" t="s">
        <v>269</v>
      </c>
      <c r="C245" s="12">
        <f>SUM(C246:C252)</f>
        <v>380.1</v>
      </c>
      <c r="D245" s="12"/>
      <c r="E245" s="27">
        <f t="shared" ref="E245" si="63">SUM(E246:E252)</f>
        <v>77334</v>
      </c>
      <c r="F245" s="4"/>
      <c r="G245" s="18">
        <f>COUNTA(G246:G252)</f>
        <v>7</v>
      </c>
      <c r="H245" s="18">
        <f t="shared" ref="H245:J245" si="64">COUNTA(H246:H252)</f>
        <v>0</v>
      </c>
      <c r="I245" s="18">
        <f t="shared" si="64"/>
        <v>7</v>
      </c>
      <c r="J245" s="22">
        <f t="shared" si="64"/>
        <v>6</v>
      </c>
    </row>
    <row r="246" spans="1:10" ht="20.100000000000001" customHeight="1">
      <c r="A246" s="2">
        <v>1</v>
      </c>
      <c r="B246" s="1" t="s">
        <v>270</v>
      </c>
      <c r="C246" s="11">
        <v>42.34</v>
      </c>
      <c r="D246" s="4">
        <f>C246/100</f>
        <v>0.42340000000000005</v>
      </c>
      <c r="E246" s="5">
        <v>13506</v>
      </c>
      <c r="F246" s="4">
        <f>E246/5000</f>
        <v>2.7012</v>
      </c>
      <c r="G246" s="19" t="s">
        <v>2</v>
      </c>
      <c r="H246" s="19"/>
      <c r="I246" s="19" t="s">
        <v>13</v>
      </c>
      <c r="J246" s="53" t="s">
        <v>205</v>
      </c>
    </row>
    <row r="247" spans="1:10" ht="20.100000000000001" customHeight="1">
      <c r="A247" s="2">
        <v>2</v>
      </c>
      <c r="B247" s="1" t="s">
        <v>204</v>
      </c>
      <c r="C247" s="11">
        <v>39.6</v>
      </c>
      <c r="D247" s="4">
        <f t="shared" ref="D247:D252" si="65">C247/100</f>
        <v>0.39600000000000002</v>
      </c>
      <c r="E247" s="5">
        <v>16360</v>
      </c>
      <c r="F247" s="4">
        <f t="shared" ref="F247:F252" si="66">E247/5000</f>
        <v>3.2719999999999998</v>
      </c>
      <c r="G247" s="19" t="s">
        <v>2</v>
      </c>
      <c r="H247" s="19"/>
      <c r="I247" s="19" t="s">
        <v>13</v>
      </c>
      <c r="J247" s="53" t="s">
        <v>205</v>
      </c>
    </row>
    <row r="248" spans="1:10" ht="20.100000000000001" customHeight="1">
      <c r="A248" s="2">
        <v>3</v>
      </c>
      <c r="B248" s="1" t="s">
        <v>271</v>
      </c>
      <c r="C248" s="11">
        <v>46.62</v>
      </c>
      <c r="D248" s="4">
        <f t="shared" si="65"/>
        <v>0.46619999999999995</v>
      </c>
      <c r="E248" s="5">
        <v>11392</v>
      </c>
      <c r="F248" s="4">
        <f t="shared" si="66"/>
        <v>2.2784</v>
      </c>
      <c r="G248" s="19" t="s">
        <v>2</v>
      </c>
      <c r="H248" s="19"/>
      <c r="I248" s="19" t="s">
        <v>13</v>
      </c>
      <c r="J248" s="53" t="s">
        <v>205</v>
      </c>
    </row>
    <row r="249" spans="1:10" ht="20.100000000000001" customHeight="1">
      <c r="A249" s="2">
        <v>4</v>
      </c>
      <c r="B249" s="1" t="s">
        <v>272</v>
      </c>
      <c r="C249" s="11">
        <v>49.98</v>
      </c>
      <c r="D249" s="4">
        <f t="shared" si="65"/>
        <v>0.49979999999999997</v>
      </c>
      <c r="E249" s="5">
        <v>14015</v>
      </c>
      <c r="F249" s="4">
        <f t="shared" si="66"/>
        <v>2.8029999999999999</v>
      </c>
      <c r="G249" s="19" t="s">
        <v>2</v>
      </c>
      <c r="H249" s="19"/>
      <c r="I249" s="19" t="s">
        <v>13</v>
      </c>
      <c r="J249" s="53" t="s">
        <v>205</v>
      </c>
    </row>
    <row r="250" spans="1:10" ht="20.100000000000001" customHeight="1">
      <c r="A250" s="2">
        <v>5</v>
      </c>
      <c r="B250" s="1" t="s">
        <v>273</v>
      </c>
      <c r="C250" s="11">
        <v>49.08</v>
      </c>
      <c r="D250" s="4">
        <f t="shared" si="65"/>
        <v>0.49079999999999996</v>
      </c>
      <c r="E250" s="5">
        <v>7031</v>
      </c>
      <c r="F250" s="4">
        <f t="shared" si="66"/>
        <v>1.4061999999999999</v>
      </c>
      <c r="G250" s="19" t="s">
        <v>2</v>
      </c>
      <c r="H250" s="19"/>
      <c r="I250" s="19" t="s">
        <v>13</v>
      </c>
      <c r="J250" s="53" t="s">
        <v>205</v>
      </c>
    </row>
    <row r="251" spans="1:10" ht="20.100000000000001" customHeight="1">
      <c r="A251" s="2">
        <v>6</v>
      </c>
      <c r="B251" s="1" t="s">
        <v>274</v>
      </c>
      <c r="C251" s="11">
        <v>138.11000000000001</v>
      </c>
      <c r="D251" s="4">
        <f t="shared" si="65"/>
        <v>1.3811000000000002</v>
      </c>
      <c r="E251" s="5">
        <v>5396</v>
      </c>
      <c r="F251" s="4">
        <f t="shared" si="66"/>
        <v>1.0791999999999999</v>
      </c>
      <c r="G251" s="19" t="s">
        <v>2</v>
      </c>
      <c r="H251" s="19"/>
      <c r="I251" s="19" t="s">
        <v>13</v>
      </c>
      <c r="J251" s="53"/>
    </row>
    <row r="252" spans="1:10" ht="20.100000000000001" customHeight="1">
      <c r="A252" s="2">
        <v>7</v>
      </c>
      <c r="B252" s="1" t="s">
        <v>275</v>
      </c>
      <c r="C252" s="11">
        <v>14.37</v>
      </c>
      <c r="D252" s="4">
        <f t="shared" si="65"/>
        <v>0.14369999999999999</v>
      </c>
      <c r="E252" s="5">
        <v>9634</v>
      </c>
      <c r="F252" s="4">
        <f t="shared" si="66"/>
        <v>1.9268000000000001</v>
      </c>
      <c r="G252" s="19" t="s">
        <v>2</v>
      </c>
      <c r="H252" s="19"/>
      <c r="I252" s="19" t="s">
        <v>13</v>
      </c>
      <c r="J252" s="53" t="s">
        <v>205</v>
      </c>
    </row>
    <row r="253" spans="1:10" ht="20.100000000000001" customHeight="1">
      <c r="A253" s="25" t="s">
        <v>9</v>
      </c>
      <c r="B253" s="3" t="s">
        <v>276</v>
      </c>
      <c r="C253" s="12">
        <f>SUM(C254:C261)</f>
        <v>1064.6499999999999</v>
      </c>
      <c r="D253" s="12"/>
      <c r="E253" s="27">
        <f t="shared" ref="E253" si="67">SUM(E254:E261)</f>
        <v>93315</v>
      </c>
      <c r="F253" s="4"/>
      <c r="G253" s="18">
        <f>COUNTA(G254:G261)</f>
        <v>8</v>
      </c>
      <c r="H253" s="18">
        <f t="shared" ref="H253:J253" si="68">COUNTA(H254:H261)</f>
        <v>0</v>
      </c>
      <c r="I253" s="18">
        <f t="shared" si="68"/>
        <v>3</v>
      </c>
      <c r="J253" s="22">
        <f t="shared" si="68"/>
        <v>5</v>
      </c>
    </row>
    <row r="254" spans="1:10" ht="20.100000000000001" customHeight="1">
      <c r="A254" s="2">
        <v>1</v>
      </c>
      <c r="B254" s="1" t="s">
        <v>277</v>
      </c>
      <c r="C254" s="11">
        <v>342.51</v>
      </c>
      <c r="D254" s="4">
        <f>C254/100</f>
        <v>3.4251</v>
      </c>
      <c r="E254" s="5">
        <v>8274</v>
      </c>
      <c r="F254" s="4">
        <f>E254/5000</f>
        <v>1.6548</v>
      </c>
      <c r="G254" s="19" t="s">
        <v>2</v>
      </c>
      <c r="H254" s="19"/>
      <c r="I254" s="19" t="s">
        <v>11</v>
      </c>
      <c r="J254" s="53"/>
    </row>
    <row r="255" spans="1:10" ht="20.100000000000001" customHeight="1">
      <c r="A255" s="2">
        <v>2</v>
      </c>
      <c r="B255" s="1" t="s">
        <v>278</v>
      </c>
      <c r="C255" s="11">
        <v>246.49</v>
      </c>
      <c r="D255" s="4">
        <f t="shared" ref="D255:D261" si="69">C255/100</f>
        <v>2.4649000000000001</v>
      </c>
      <c r="E255" s="5">
        <v>19369</v>
      </c>
      <c r="F255" s="4">
        <f t="shared" ref="F255:F261" si="70">E255/5000</f>
        <v>3.8738000000000001</v>
      </c>
      <c r="G255" s="19" t="s">
        <v>2</v>
      </c>
      <c r="H255" s="19"/>
      <c r="I255" s="19" t="s">
        <v>11</v>
      </c>
      <c r="J255" s="53"/>
    </row>
    <row r="256" spans="1:10" ht="20.100000000000001" customHeight="1">
      <c r="A256" s="2">
        <v>3</v>
      </c>
      <c r="B256" s="1" t="s">
        <v>279</v>
      </c>
      <c r="C256" s="11">
        <v>83.05</v>
      </c>
      <c r="D256" s="4">
        <f t="shared" si="69"/>
        <v>0.83050000000000002</v>
      </c>
      <c r="E256" s="5">
        <v>11209</v>
      </c>
      <c r="F256" s="4">
        <f t="shared" si="70"/>
        <v>2.2418</v>
      </c>
      <c r="G256" s="19" t="s">
        <v>2</v>
      </c>
      <c r="H256" s="19"/>
      <c r="I256" s="19" t="s">
        <v>12</v>
      </c>
      <c r="J256" s="53" t="s">
        <v>205</v>
      </c>
    </row>
    <row r="257" spans="1:10" ht="20.100000000000001" customHeight="1">
      <c r="A257" s="2">
        <v>4</v>
      </c>
      <c r="B257" s="1" t="s">
        <v>280</v>
      </c>
      <c r="C257" s="11">
        <v>48.03</v>
      </c>
      <c r="D257" s="4">
        <f t="shared" si="69"/>
        <v>0.4803</v>
      </c>
      <c r="E257" s="5">
        <v>7305</v>
      </c>
      <c r="F257" s="4">
        <f t="shared" si="70"/>
        <v>1.4610000000000001</v>
      </c>
      <c r="G257" s="19" t="s">
        <v>2</v>
      </c>
      <c r="H257" s="19"/>
      <c r="I257" s="19"/>
      <c r="J257" s="53" t="s">
        <v>205</v>
      </c>
    </row>
    <row r="258" spans="1:10" ht="20.100000000000001" customHeight="1">
      <c r="A258" s="2">
        <v>5</v>
      </c>
      <c r="B258" s="1" t="s">
        <v>281</v>
      </c>
      <c r="C258" s="11">
        <v>148.32</v>
      </c>
      <c r="D258" s="4">
        <f t="shared" si="69"/>
        <v>1.4831999999999999</v>
      </c>
      <c r="E258" s="5">
        <v>15406</v>
      </c>
      <c r="F258" s="4">
        <f t="shared" si="70"/>
        <v>3.0811999999999999</v>
      </c>
      <c r="G258" s="19" t="s">
        <v>2</v>
      </c>
      <c r="H258" s="19"/>
      <c r="I258" s="19"/>
      <c r="J258" s="53"/>
    </row>
    <row r="259" spans="1:10" ht="20.100000000000001" customHeight="1">
      <c r="A259" s="2">
        <v>6</v>
      </c>
      <c r="B259" s="1" t="s">
        <v>282</v>
      </c>
      <c r="C259" s="11">
        <v>70.55</v>
      </c>
      <c r="D259" s="4">
        <f t="shared" si="69"/>
        <v>0.70550000000000002</v>
      </c>
      <c r="E259" s="5">
        <v>9943</v>
      </c>
      <c r="F259" s="4">
        <f t="shared" si="70"/>
        <v>1.9885999999999999</v>
      </c>
      <c r="G259" s="19" t="s">
        <v>2</v>
      </c>
      <c r="H259" s="19"/>
      <c r="I259" s="19"/>
      <c r="J259" s="53" t="s">
        <v>205</v>
      </c>
    </row>
    <row r="260" spans="1:10" ht="20.100000000000001" customHeight="1">
      <c r="A260" s="2">
        <v>7</v>
      </c>
      <c r="B260" s="1" t="s">
        <v>283</v>
      </c>
      <c r="C260" s="11">
        <v>67.42</v>
      </c>
      <c r="D260" s="4">
        <f t="shared" si="69"/>
        <v>0.67420000000000002</v>
      </c>
      <c r="E260" s="5">
        <v>11806</v>
      </c>
      <c r="F260" s="4">
        <f t="shared" si="70"/>
        <v>2.3612000000000002</v>
      </c>
      <c r="G260" s="19" t="s">
        <v>2</v>
      </c>
      <c r="H260" s="19"/>
      <c r="I260" s="19"/>
      <c r="J260" s="53" t="s">
        <v>205</v>
      </c>
    </row>
    <row r="261" spans="1:10" ht="20.100000000000001" customHeight="1">
      <c r="A261" s="2">
        <v>8</v>
      </c>
      <c r="B261" s="1" t="s">
        <v>284</v>
      </c>
      <c r="C261" s="11">
        <v>58.28</v>
      </c>
      <c r="D261" s="4">
        <f t="shared" si="69"/>
        <v>0.58279999999999998</v>
      </c>
      <c r="E261" s="5">
        <v>10003</v>
      </c>
      <c r="F261" s="4">
        <f t="shared" si="70"/>
        <v>2.0005999999999999</v>
      </c>
      <c r="G261" s="19" t="s">
        <v>2</v>
      </c>
      <c r="H261" s="19"/>
      <c r="I261" s="19"/>
      <c r="J261" s="53" t="s">
        <v>205</v>
      </c>
    </row>
    <row r="262" spans="1:10" ht="20.100000000000001" customHeight="1">
      <c r="A262" s="25" t="s">
        <v>17</v>
      </c>
      <c r="B262" s="3" t="s">
        <v>285</v>
      </c>
      <c r="C262" s="12">
        <f>SUM(C263:C272)</f>
        <v>673.76</v>
      </c>
      <c r="D262" s="12"/>
      <c r="E262" s="27">
        <f t="shared" ref="E262" si="71">SUM(E263:E272)</f>
        <v>110946</v>
      </c>
      <c r="F262" s="4"/>
      <c r="G262" s="18">
        <f>COUNTA(G263:G272)</f>
        <v>10</v>
      </c>
      <c r="H262" s="18">
        <f t="shared" ref="H262:J262" si="72">COUNTA(H263:H272)</f>
        <v>0</v>
      </c>
      <c r="I262" s="18">
        <f t="shared" si="72"/>
        <v>0</v>
      </c>
      <c r="J262" s="22">
        <f t="shared" si="72"/>
        <v>9</v>
      </c>
    </row>
    <row r="263" spans="1:10" ht="20.100000000000001" customHeight="1">
      <c r="A263" s="2">
        <v>1</v>
      </c>
      <c r="B263" s="1" t="s">
        <v>286</v>
      </c>
      <c r="C263" s="11">
        <v>94.95</v>
      </c>
      <c r="D263" s="4">
        <f>C263/100</f>
        <v>0.94950000000000001</v>
      </c>
      <c r="E263" s="5">
        <v>10152</v>
      </c>
      <c r="F263" s="4">
        <f>E263/5000</f>
        <v>2.0304000000000002</v>
      </c>
      <c r="G263" s="19" t="s">
        <v>2</v>
      </c>
      <c r="H263" s="19"/>
      <c r="I263" s="19"/>
      <c r="J263" s="53" t="s">
        <v>205</v>
      </c>
    </row>
    <row r="264" spans="1:10" ht="20.100000000000001" customHeight="1">
      <c r="A264" s="2">
        <v>2</v>
      </c>
      <c r="B264" s="1" t="s">
        <v>287</v>
      </c>
      <c r="C264" s="11">
        <v>43.04</v>
      </c>
      <c r="D264" s="4">
        <f t="shared" ref="D264:D272" si="73">C264/100</f>
        <v>0.4304</v>
      </c>
      <c r="E264" s="5">
        <v>9284</v>
      </c>
      <c r="F264" s="4">
        <f t="shared" ref="F264:F272" si="74">E264/5000</f>
        <v>1.8568</v>
      </c>
      <c r="G264" s="19" t="s">
        <v>2</v>
      </c>
      <c r="H264" s="19"/>
      <c r="I264" s="19"/>
      <c r="J264" s="53" t="s">
        <v>205</v>
      </c>
    </row>
    <row r="265" spans="1:10" ht="20.100000000000001" customHeight="1">
      <c r="A265" s="2">
        <v>3</v>
      </c>
      <c r="B265" s="1" t="s">
        <v>288</v>
      </c>
      <c r="C265" s="11">
        <v>52.9</v>
      </c>
      <c r="D265" s="4">
        <f t="shared" si="73"/>
        <v>0.52900000000000003</v>
      </c>
      <c r="E265" s="5">
        <v>9206</v>
      </c>
      <c r="F265" s="4">
        <f t="shared" si="74"/>
        <v>1.8411999999999999</v>
      </c>
      <c r="G265" s="19" t="s">
        <v>2</v>
      </c>
      <c r="H265" s="19"/>
      <c r="I265" s="19"/>
      <c r="J265" s="53" t="s">
        <v>205</v>
      </c>
    </row>
    <row r="266" spans="1:10" ht="20.100000000000001" customHeight="1">
      <c r="A266" s="2">
        <v>4</v>
      </c>
      <c r="B266" s="1" t="s">
        <v>289</v>
      </c>
      <c r="C266" s="11">
        <v>93.79</v>
      </c>
      <c r="D266" s="4">
        <f t="shared" si="73"/>
        <v>0.93790000000000007</v>
      </c>
      <c r="E266" s="5">
        <v>17157</v>
      </c>
      <c r="F266" s="4">
        <f t="shared" si="74"/>
        <v>3.4314</v>
      </c>
      <c r="G266" s="19" t="s">
        <v>2</v>
      </c>
      <c r="H266" s="19"/>
      <c r="I266" s="19"/>
      <c r="J266" s="53" t="s">
        <v>205</v>
      </c>
    </row>
    <row r="267" spans="1:10" ht="20.100000000000001" customHeight="1">
      <c r="A267" s="2">
        <v>5</v>
      </c>
      <c r="B267" s="1" t="s">
        <v>290</v>
      </c>
      <c r="C267" s="11">
        <v>74.59</v>
      </c>
      <c r="D267" s="4">
        <f t="shared" si="73"/>
        <v>0.74590000000000001</v>
      </c>
      <c r="E267" s="5">
        <v>10457</v>
      </c>
      <c r="F267" s="4">
        <f t="shared" si="74"/>
        <v>2.0914000000000001</v>
      </c>
      <c r="G267" s="19" t="s">
        <v>2</v>
      </c>
      <c r="H267" s="19"/>
      <c r="I267" s="19"/>
      <c r="J267" s="53" t="s">
        <v>205</v>
      </c>
    </row>
    <row r="268" spans="1:10" ht="20.100000000000001" customHeight="1">
      <c r="A268" s="2">
        <v>6</v>
      </c>
      <c r="B268" s="1" t="s">
        <v>291</v>
      </c>
      <c r="C268" s="11">
        <v>39.619999999999997</v>
      </c>
      <c r="D268" s="4">
        <f t="shared" si="73"/>
        <v>0.3962</v>
      </c>
      <c r="E268" s="5">
        <v>15817</v>
      </c>
      <c r="F268" s="4">
        <f t="shared" si="74"/>
        <v>3.1634000000000002</v>
      </c>
      <c r="G268" s="19" t="s">
        <v>2</v>
      </c>
      <c r="H268" s="19"/>
      <c r="I268" s="19"/>
      <c r="J268" s="53" t="s">
        <v>205</v>
      </c>
    </row>
    <row r="269" spans="1:10" ht="20.100000000000001" customHeight="1">
      <c r="A269" s="2">
        <v>7</v>
      </c>
      <c r="B269" s="1" t="s">
        <v>292</v>
      </c>
      <c r="C269" s="11">
        <v>77.75</v>
      </c>
      <c r="D269" s="4">
        <f t="shared" si="73"/>
        <v>0.77749999999999997</v>
      </c>
      <c r="E269" s="5">
        <v>20415</v>
      </c>
      <c r="F269" s="4">
        <f t="shared" si="74"/>
        <v>4.0830000000000002</v>
      </c>
      <c r="G269" s="19" t="s">
        <v>2</v>
      </c>
      <c r="H269" s="19"/>
      <c r="I269" s="19"/>
      <c r="J269" s="53" t="s">
        <v>205</v>
      </c>
    </row>
    <row r="270" spans="1:10" ht="20.100000000000001" customHeight="1">
      <c r="A270" s="2">
        <v>8</v>
      </c>
      <c r="B270" s="1" t="s">
        <v>293</v>
      </c>
      <c r="C270" s="11">
        <v>122.38</v>
      </c>
      <c r="D270" s="4">
        <f t="shared" si="73"/>
        <v>1.2238</v>
      </c>
      <c r="E270" s="5">
        <v>8797</v>
      </c>
      <c r="F270" s="4">
        <f t="shared" si="74"/>
        <v>1.7594000000000001</v>
      </c>
      <c r="G270" s="19" t="s">
        <v>2</v>
      </c>
      <c r="H270" s="19"/>
      <c r="I270" s="19"/>
      <c r="J270" s="53"/>
    </row>
    <row r="271" spans="1:10" ht="20.100000000000001" customHeight="1">
      <c r="A271" s="2">
        <v>9</v>
      </c>
      <c r="B271" s="1" t="s">
        <v>294</v>
      </c>
      <c r="C271" s="11">
        <v>49.65</v>
      </c>
      <c r="D271" s="4">
        <f t="shared" si="73"/>
        <v>0.4965</v>
      </c>
      <c r="E271" s="5">
        <v>4788</v>
      </c>
      <c r="F271" s="4">
        <f t="shared" si="74"/>
        <v>0.95760000000000001</v>
      </c>
      <c r="G271" s="19" t="s">
        <v>2</v>
      </c>
      <c r="H271" s="19"/>
      <c r="I271" s="19"/>
      <c r="J271" s="53" t="s">
        <v>205</v>
      </c>
    </row>
    <row r="272" spans="1:10" ht="20.100000000000001" customHeight="1">
      <c r="A272" s="2">
        <v>10</v>
      </c>
      <c r="B272" s="1" t="s">
        <v>295</v>
      </c>
      <c r="C272" s="11">
        <v>25.09</v>
      </c>
      <c r="D272" s="4">
        <f t="shared" si="73"/>
        <v>0.25090000000000001</v>
      </c>
      <c r="E272" s="5">
        <v>4873</v>
      </c>
      <c r="F272" s="4">
        <f t="shared" si="74"/>
        <v>0.97460000000000002</v>
      </c>
      <c r="G272" s="19" t="s">
        <v>2</v>
      </c>
      <c r="H272" s="19"/>
      <c r="I272" s="19"/>
      <c r="J272" s="53" t="s">
        <v>205</v>
      </c>
    </row>
    <row r="273" spans="1:10" ht="20.100000000000001" customHeight="1">
      <c r="A273" s="25" t="s">
        <v>2</v>
      </c>
      <c r="B273" s="3" t="s">
        <v>296</v>
      </c>
      <c r="C273" s="12">
        <f>SUM(C274:C284)</f>
        <v>934.45040000000006</v>
      </c>
      <c r="D273" s="12"/>
      <c r="E273" s="27">
        <f t="shared" ref="E273" si="75">SUM(E274:E284)</f>
        <v>127559</v>
      </c>
      <c r="F273" s="17"/>
      <c r="G273" s="18">
        <f>COUNTA(G274:G284)</f>
        <v>8</v>
      </c>
      <c r="H273" s="18">
        <f t="shared" ref="H273:J273" si="76">COUNTA(H274:H284)</f>
        <v>0</v>
      </c>
      <c r="I273" s="18">
        <f t="shared" si="76"/>
        <v>0</v>
      </c>
      <c r="J273" s="22">
        <f t="shared" si="76"/>
        <v>9</v>
      </c>
    </row>
    <row r="274" spans="1:10" ht="20.100000000000001" customHeight="1">
      <c r="A274" s="2">
        <v>1</v>
      </c>
      <c r="B274" s="1" t="s">
        <v>297</v>
      </c>
      <c r="C274" s="11">
        <v>90.878799999999998</v>
      </c>
      <c r="D274" s="4">
        <f>C274/100</f>
        <v>0.90878799999999993</v>
      </c>
      <c r="E274" s="5">
        <v>12391</v>
      </c>
      <c r="F274" s="4">
        <f>E274/5000</f>
        <v>2.4782000000000002</v>
      </c>
      <c r="G274" s="19" t="s">
        <v>2</v>
      </c>
      <c r="H274" s="19"/>
      <c r="I274" s="19"/>
      <c r="J274" s="53" t="s">
        <v>205</v>
      </c>
    </row>
    <row r="275" spans="1:10" ht="20.100000000000001" customHeight="1">
      <c r="A275" s="2">
        <v>2</v>
      </c>
      <c r="B275" s="1" t="s">
        <v>298</v>
      </c>
      <c r="C275" s="11">
        <v>76.346599999999995</v>
      </c>
      <c r="D275" s="4">
        <f t="shared" ref="D275:D281" si="77">C275/100</f>
        <v>0.76346599999999998</v>
      </c>
      <c r="E275" s="5">
        <v>11264</v>
      </c>
      <c r="F275" s="4">
        <f t="shared" ref="F275:F281" si="78">E275/5000</f>
        <v>2.2528000000000001</v>
      </c>
      <c r="G275" s="19" t="s">
        <v>2</v>
      </c>
      <c r="H275" s="19"/>
      <c r="I275" s="19"/>
      <c r="J275" s="53" t="s">
        <v>205</v>
      </c>
    </row>
    <row r="276" spans="1:10" ht="20.100000000000001" customHeight="1">
      <c r="A276" s="2">
        <v>3</v>
      </c>
      <c r="B276" s="1" t="s">
        <v>299</v>
      </c>
      <c r="C276" s="11">
        <v>89.623099999999994</v>
      </c>
      <c r="D276" s="4">
        <f t="shared" si="77"/>
        <v>0.89623099999999989</v>
      </c>
      <c r="E276" s="5">
        <v>9577</v>
      </c>
      <c r="F276" s="4">
        <f t="shared" si="78"/>
        <v>1.9154</v>
      </c>
      <c r="G276" s="19" t="s">
        <v>2</v>
      </c>
      <c r="H276" s="19"/>
      <c r="I276" s="19"/>
      <c r="J276" s="53" t="s">
        <v>205</v>
      </c>
    </row>
    <row r="277" spans="1:10" ht="20.100000000000001" customHeight="1">
      <c r="A277" s="2">
        <v>4</v>
      </c>
      <c r="B277" s="1" t="s">
        <v>300</v>
      </c>
      <c r="C277" s="11">
        <v>62.48</v>
      </c>
      <c r="D277" s="4">
        <f t="shared" si="77"/>
        <v>0.62480000000000002</v>
      </c>
      <c r="E277" s="5">
        <v>16218</v>
      </c>
      <c r="F277" s="4">
        <f t="shared" si="78"/>
        <v>3.2435999999999998</v>
      </c>
      <c r="G277" s="19" t="s">
        <v>2</v>
      </c>
      <c r="H277" s="19"/>
      <c r="I277" s="19"/>
      <c r="J277" s="53" t="s">
        <v>205</v>
      </c>
    </row>
    <row r="278" spans="1:10" ht="20.100000000000001" customHeight="1">
      <c r="A278" s="2">
        <v>5</v>
      </c>
      <c r="B278" s="1" t="s">
        <v>301</v>
      </c>
      <c r="C278" s="11">
        <v>96.679500000000004</v>
      </c>
      <c r="D278" s="4">
        <f t="shared" si="77"/>
        <v>0.96679500000000007</v>
      </c>
      <c r="E278" s="5">
        <v>9778</v>
      </c>
      <c r="F278" s="4">
        <f t="shared" si="78"/>
        <v>1.9556</v>
      </c>
      <c r="G278" s="19" t="s">
        <v>2</v>
      </c>
      <c r="H278" s="19"/>
      <c r="I278" s="19"/>
      <c r="J278" s="53" t="s">
        <v>205</v>
      </c>
    </row>
    <row r="279" spans="1:10" ht="20.100000000000001" customHeight="1">
      <c r="A279" s="2">
        <v>6</v>
      </c>
      <c r="B279" s="1" t="s">
        <v>302</v>
      </c>
      <c r="C279" s="11">
        <v>123.53110000000001</v>
      </c>
      <c r="D279" s="4">
        <f t="shared" si="77"/>
        <v>1.235311</v>
      </c>
      <c r="E279" s="5">
        <v>4733</v>
      </c>
      <c r="F279" s="4">
        <f t="shared" si="78"/>
        <v>0.9466</v>
      </c>
      <c r="G279" s="19" t="s">
        <v>2</v>
      </c>
      <c r="H279" s="19"/>
      <c r="I279" s="19"/>
      <c r="J279" s="53" t="s">
        <v>205</v>
      </c>
    </row>
    <row r="280" spans="1:10" ht="20.100000000000001" customHeight="1">
      <c r="A280" s="2">
        <v>7</v>
      </c>
      <c r="B280" s="1" t="s">
        <v>243</v>
      </c>
      <c r="C280" s="11">
        <v>120.325</v>
      </c>
      <c r="D280" s="4">
        <f t="shared" si="77"/>
        <v>1.2032499999999999</v>
      </c>
      <c r="E280" s="5">
        <v>14119</v>
      </c>
      <c r="F280" s="4">
        <f t="shared" si="78"/>
        <v>2.8237999999999999</v>
      </c>
      <c r="G280" s="19" t="s">
        <v>2</v>
      </c>
      <c r="H280" s="19"/>
      <c r="I280" s="19"/>
      <c r="J280" s="53"/>
    </row>
    <row r="281" spans="1:10" ht="20.100000000000001" customHeight="1">
      <c r="A281" s="2">
        <v>8</v>
      </c>
      <c r="B281" s="1" t="s">
        <v>270</v>
      </c>
      <c r="C281" s="11">
        <v>34.3352</v>
      </c>
      <c r="D281" s="4">
        <f t="shared" si="77"/>
        <v>0.34335199999999999</v>
      </c>
      <c r="E281" s="5">
        <v>13506</v>
      </c>
      <c r="F281" s="4">
        <f t="shared" si="78"/>
        <v>2.7012</v>
      </c>
      <c r="G281" s="19" t="s">
        <v>2</v>
      </c>
      <c r="H281" s="19"/>
      <c r="I281" s="19"/>
      <c r="J281" s="53" t="s">
        <v>205</v>
      </c>
    </row>
    <row r="282" spans="1:10" ht="20.100000000000001" customHeight="1">
      <c r="A282" s="2">
        <v>9</v>
      </c>
      <c r="B282" s="1" t="s">
        <v>303</v>
      </c>
      <c r="C282" s="11">
        <v>71.901600000000002</v>
      </c>
      <c r="D282" s="4">
        <f>C282/30</f>
        <v>2.3967200000000002</v>
      </c>
      <c r="E282" s="5">
        <v>12227</v>
      </c>
      <c r="F282" s="4">
        <f>E282/16000</f>
        <v>0.76418750000000002</v>
      </c>
      <c r="G282" s="19"/>
      <c r="H282" s="19"/>
      <c r="I282" s="19"/>
      <c r="J282" s="53" t="s">
        <v>205</v>
      </c>
    </row>
    <row r="283" spans="1:10" ht="20.100000000000001" customHeight="1">
      <c r="A283" s="2">
        <v>10</v>
      </c>
      <c r="B283" s="1" t="s">
        <v>304</v>
      </c>
      <c r="C283" s="11">
        <v>135.9247</v>
      </c>
      <c r="D283" s="4">
        <f t="shared" ref="D283:D284" si="79">C283/30</f>
        <v>4.5308233333333332</v>
      </c>
      <c r="E283" s="5">
        <v>3922</v>
      </c>
      <c r="F283" s="4">
        <f t="shared" ref="F283:F284" si="80">E283/16000</f>
        <v>0.24512500000000001</v>
      </c>
      <c r="G283" s="19"/>
      <c r="H283" s="19"/>
      <c r="I283" s="19"/>
      <c r="J283" s="53" t="s">
        <v>205</v>
      </c>
    </row>
    <row r="284" spans="1:10" ht="20.100000000000001" customHeight="1">
      <c r="A284" s="2">
        <v>11</v>
      </c>
      <c r="B284" s="1" t="s">
        <v>305</v>
      </c>
      <c r="C284" s="11">
        <v>32.424799999999998</v>
      </c>
      <c r="D284" s="4">
        <f t="shared" si="79"/>
        <v>1.0808266666666666</v>
      </c>
      <c r="E284" s="5">
        <v>19824</v>
      </c>
      <c r="F284" s="4">
        <f t="shared" si="80"/>
        <v>1.2390000000000001</v>
      </c>
      <c r="G284" s="19"/>
      <c r="H284" s="19"/>
      <c r="I284" s="19"/>
      <c r="J284" s="53"/>
    </row>
    <row r="285" spans="1:10" ht="20.100000000000001" customHeight="1">
      <c r="A285" s="25" t="s">
        <v>10</v>
      </c>
      <c r="B285" s="3" t="s">
        <v>306</v>
      </c>
      <c r="C285" s="12">
        <f>SUM(C286:C301)</f>
        <v>1500.77</v>
      </c>
      <c r="D285" s="12"/>
      <c r="E285" s="27">
        <f t="shared" ref="E285" si="81">SUM(E286:E301)</f>
        <v>168253</v>
      </c>
      <c r="F285" s="12"/>
      <c r="G285" s="27">
        <f>COUNTA(G286:G301)</f>
        <v>15</v>
      </c>
      <c r="H285" s="27">
        <f t="shared" ref="H285:J285" si="82">COUNTA(H286:H301)</f>
        <v>0</v>
      </c>
      <c r="I285" s="27">
        <f t="shared" si="82"/>
        <v>0</v>
      </c>
      <c r="J285" s="21">
        <f t="shared" si="82"/>
        <v>11</v>
      </c>
    </row>
    <row r="286" spans="1:10" ht="20.100000000000001" customHeight="1">
      <c r="A286" s="2">
        <v>1</v>
      </c>
      <c r="B286" s="1" t="s">
        <v>307</v>
      </c>
      <c r="C286" s="11">
        <v>166.57</v>
      </c>
      <c r="D286" s="4">
        <f>C286/100</f>
        <v>1.6657</v>
      </c>
      <c r="E286" s="5">
        <v>6593</v>
      </c>
      <c r="F286" s="4">
        <f>E286/5000</f>
        <v>1.3186</v>
      </c>
      <c r="G286" s="19" t="s">
        <v>2</v>
      </c>
      <c r="H286" s="19"/>
      <c r="I286" s="19"/>
      <c r="J286" s="53"/>
    </row>
    <row r="287" spans="1:10" ht="20.100000000000001" customHeight="1">
      <c r="A287" s="2">
        <v>2</v>
      </c>
      <c r="B287" s="1" t="s">
        <v>308</v>
      </c>
      <c r="C287" s="11">
        <v>138.68</v>
      </c>
      <c r="D287" s="4">
        <f t="shared" ref="D287:D301" si="83">C287/100</f>
        <v>1.3868</v>
      </c>
      <c r="E287" s="5">
        <v>17359</v>
      </c>
      <c r="F287" s="4">
        <f t="shared" ref="F287:F301" si="84">E287/5000</f>
        <v>3.4718</v>
      </c>
      <c r="G287" s="19" t="s">
        <v>2</v>
      </c>
      <c r="H287" s="19"/>
      <c r="I287" s="19"/>
      <c r="J287" s="53"/>
    </row>
    <row r="288" spans="1:10" ht="20.100000000000001" customHeight="1">
      <c r="A288" s="2">
        <v>3</v>
      </c>
      <c r="B288" s="1" t="s">
        <v>309</v>
      </c>
      <c r="C288" s="11">
        <v>81.31</v>
      </c>
      <c r="D288" s="4">
        <f t="shared" si="83"/>
        <v>0.81310000000000004</v>
      </c>
      <c r="E288" s="5">
        <v>7053</v>
      </c>
      <c r="F288" s="4">
        <f t="shared" si="84"/>
        <v>1.4106000000000001</v>
      </c>
      <c r="G288" s="19" t="s">
        <v>2</v>
      </c>
      <c r="H288" s="19"/>
      <c r="I288" s="19"/>
      <c r="J288" s="53" t="s">
        <v>205</v>
      </c>
    </row>
    <row r="289" spans="1:10" ht="20.100000000000001" customHeight="1">
      <c r="A289" s="2">
        <v>4</v>
      </c>
      <c r="B289" s="1" t="s">
        <v>310</v>
      </c>
      <c r="C289" s="11">
        <v>87.83</v>
      </c>
      <c r="D289" s="4">
        <f t="shared" si="83"/>
        <v>0.87829999999999997</v>
      </c>
      <c r="E289" s="5">
        <v>15783</v>
      </c>
      <c r="F289" s="4">
        <f t="shared" si="84"/>
        <v>3.1566000000000001</v>
      </c>
      <c r="G289" s="19" t="s">
        <v>2</v>
      </c>
      <c r="H289" s="19"/>
      <c r="I289" s="19"/>
      <c r="J289" s="53" t="s">
        <v>205</v>
      </c>
    </row>
    <row r="290" spans="1:10" ht="20.100000000000001" customHeight="1">
      <c r="A290" s="2">
        <v>5</v>
      </c>
      <c r="B290" s="1" t="s">
        <v>311</v>
      </c>
      <c r="C290" s="11">
        <v>47.55</v>
      </c>
      <c r="D290" s="4">
        <f t="shared" si="83"/>
        <v>0.47549999999999998</v>
      </c>
      <c r="E290" s="5">
        <v>5739</v>
      </c>
      <c r="F290" s="4">
        <f t="shared" si="84"/>
        <v>1.1477999999999999</v>
      </c>
      <c r="G290" s="19" t="s">
        <v>2</v>
      </c>
      <c r="H290" s="19"/>
      <c r="I290" s="19"/>
      <c r="J290" s="53" t="s">
        <v>205</v>
      </c>
    </row>
    <row r="291" spans="1:10" ht="20.100000000000001" customHeight="1">
      <c r="A291" s="2">
        <v>6</v>
      </c>
      <c r="B291" s="1" t="s">
        <v>312</v>
      </c>
      <c r="C291" s="11">
        <v>86.66</v>
      </c>
      <c r="D291" s="4">
        <f>C291/30</f>
        <v>2.8886666666666665</v>
      </c>
      <c r="E291" s="5">
        <v>11375</v>
      </c>
      <c r="F291" s="4">
        <f>E291/16000</f>
        <v>0.7109375</v>
      </c>
      <c r="G291" s="19"/>
      <c r="H291" s="19"/>
      <c r="I291" s="19"/>
      <c r="J291" s="53" t="s">
        <v>205</v>
      </c>
    </row>
    <row r="292" spans="1:10" ht="20.100000000000001" customHeight="1">
      <c r="A292" s="2">
        <v>7</v>
      </c>
      <c r="B292" s="1" t="s">
        <v>313</v>
      </c>
      <c r="C292" s="11">
        <v>86.3</v>
      </c>
      <c r="D292" s="4">
        <f t="shared" si="83"/>
        <v>0.86299999999999999</v>
      </c>
      <c r="E292" s="5">
        <v>6679</v>
      </c>
      <c r="F292" s="4">
        <f t="shared" si="84"/>
        <v>1.3358000000000001</v>
      </c>
      <c r="G292" s="19" t="s">
        <v>2</v>
      </c>
      <c r="H292" s="19"/>
      <c r="I292" s="19"/>
      <c r="J292" s="53" t="s">
        <v>205</v>
      </c>
    </row>
    <row r="293" spans="1:10" ht="20.100000000000001" customHeight="1">
      <c r="A293" s="2">
        <v>8</v>
      </c>
      <c r="B293" s="1" t="s">
        <v>314</v>
      </c>
      <c r="C293" s="11">
        <v>58.83</v>
      </c>
      <c r="D293" s="4">
        <f t="shared" si="83"/>
        <v>0.58829999999999993</v>
      </c>
      <c r="E293" s="5">
        <v>12778</v>
      </c>
      <c r="F293" s="4">
        <f t="shared" si="84"/>
        <v>2.5556000000000001</v>
      </c>
      <c r="G293" s="19" t="s">
        <v>2</v>
      </c>
      <c r="H293" s="19"/>
      <c r="I293" s="19"/>
      <c r="J293" s="53" t="s">
        <v>205</v>
      </c>
    </row>
    <row r="294" spans="1:10" ht="20.100000000000001" customHeight="1">
      <c r="A294" s="2">
        <v>9</v>
      </c>
      <c r="B294" s="1" t="s">
        <v>315</v>
      </c>
      <c r="C294" s="11">
        <v>107.41</v>
      </c>
      <c r="D294" s="4">
        <f t="shared" si="83"/>
        <v>1.0741000000000001</v>
      </c>
      <c r="E294" s="5">
        <v>6077</v>
      </c>
      <c r="F294" s="4">
        <f t="shared" si="84"/>
        <v>1.2154</v>
      </c>
      <c r="G294" s="19" t="s">
        <v>2</v>
      </c>
      <c r="H294" s="19"/>
      <c r="I294" s="19"/>
      <c r="J294" s="53" t="s">
        <v>205</v>
      </c>
    </row>
    <row r="295" spans="1:10" ht="20.100000000000001" customHeight="1">
      <c r="A295" s="2">
        <v>10</v>
      </c>
      <c r="B295" s="1" t="s">
        <v>316</v>
      </c>
      <c r="C295" s="11">
        <v>122.77</v>
      </c>
      <c r="D295" s="4">
        <f t="shared" si="83"/>
        <v>1.2277</v>
      </c>
      <c r="E295" s="5">
        <v>6529</v>
      </c>
      <c r="F295" s="4">
        <f t="shared" si="84"/>
        <v>1.3058000000000001</v>
      </c>
      <c r="G295" s="19" t="s">
        <v>2</v>
      </c>
      <c r="H295" s="19"/>
      <c r="I295" s="19"/>
      <c r="J295" s="53"/>
    </row>
    <row r="296" spans="1:10" ht="20.100000000000001" customHeight="1">
      <c r="A296" s="2">
        <v>11</v>
      </c>
      <c r="B296" s="1" t="s">
        <v>317</v>
      </c>
      <c r="C296" s="11">
        <v>77.510000000000005</v>
      </c>
      <c r="D296" s="4">
        <f t="shared" si="83"/>
        <v>0.77510000000000001</v>
      </c>
      <c r="E296" s="5">
        <v>8851</v>
      </c>
      <c r="F296" s="4">
        <f t="shared" si="84"/>
        <v>1.7702</v>
      </c>
      <c r="G296" s="19" t="s">
        <v>2</v>
      </c>
      <c r="H296" s="19"/>
      <c r="I296" s="19"/>
      <c r="J296" s="53" t="s">
        <v>205</v>
      </c>
    </row>
    <row r="297" spans="1:10" ht="20.100000000000001" customHeight="1">
      <c r="A297" s="2">
        <v>12</v>
      </c>
      <c r="B297" s="1" t="s">
        <v>318</v>
      </c>
      <c r="C297" s="11">
        <v>85.01</v>
      </c>
      <c r="D297" s="4">
        <f t="shared" si="83"/>
        <v>0.85010000000000008</v>
      </c>
      <c r="E297" s="5">
        <v>9296</v>
      </c>
      <c r="F297" s="4">
        <f t="shared" si="84"/>
        <v>1.8592</v>
      </c>
      <c r="G297" s="19" t="s">
        <v>2</v>
      </c>
      <c r="H297" s="19"/>
      <c r="I297" s="19"/>
      <c r="J297" s="53" t="s">
        <v>205</v>
      </c>
    </row>
    <row r="298" spans="1:10" ht="20.100000000000001" customHeight="1">
      <c r="A298" s="2">
        <v>13</v>
      </c>
      <c r="B298" s="1" t="s">
        <v>319</v>
      </c>
      <c r="C298" s="11">
        <v>97.46</v>
      </c>
      <c r="D298" s="4">
        <f t="shared" si="83"/>
        <v>0.97459999999999991</v>
      </c>
      <c r="E298" s="5">
        <v>14389</v>
      </c>
      <c r="F298" s="4">
        <f t="shared" si="84"/>
        <v>2.8778000000000001</v>
      </c>
      <c r="G298" s="19" t="s">
        <v>2</v>
      </c>
      <c r="H298" s="19"/>
      <c r="I298" s="19"/>
      <c r="J298" s="53" t="s">
        <v>205</v>
      </c>
    </row>
    <row r="299" spans="1:10" ht="20.100000000000001" customHeight="1">
      <c r="A299" s="2">
        <v>14</v>
      </c>
      <c r="B299" s="1" t="s">
        <v>320</v>
      </c>
      <c r="C299" s="11">
        <v>110.13</v>
      </c>
      <c r="D299" s="4">
        <f t="shared" si="83"/>
        <v>1.1012999999999999</v>
      </c>
      <c r="E299" s="5">
        <v>14491</v>
      </c>
      <c r="F299" s="4">
        <f t="shared" si="84"/>
        <v>2.8982000000000001</v>
      </c>
      <c r="G299" s="19" t="s">
        <v>2</v>
      </c>
      <c r="H299" s="19"/>
      <c r="I299" s="19"/>
      <c r="J299" s="53"/>
    </row>
    <row r="300" spans="1:10" ht="20.100000000000001" customHeight="1">
      <c r="A300" s="2">
        <v>15</v>
      </c>
      <c r="B300" s="1" t="s">
        <v>321</v>
      </c>
      <c r="C300" s="11">
        <v>135.74</v>
      </c>
      <c r="D300" s="4">
        <f t="shared" si="83"/>
        <v>1.3574000000000002</v>
      </c>
      <c r="E300" s="5">
        <v>12573</v>
      </c>
      <c r="F300" s="4">
        <f t="shared" si="84"/>
        <v>2.5146000000000002</v>
      </c>
      <c r="G300" s="19" t="s">
        <v>2</v>
      </c>
      <c r="H300" s="19"/>
      <c r="I300" s="19"/>
      <c r="J300" s="53"/>
    </row>
    <row r="301" spans="1:10" ht="20.100000000000001" customHeight="1">
      <c r="A301" s="6">
        <v>16</v>
      </c>
      <c r="B301" s="15" t="s">
        <v>322</v>
      </c>
      <c r="C301" s="13">
        <v>11.01</v>
      </c>
      <c r="D301" s="23">
        <f t="shared" si="83"/>
        <v>0.1101</v>
      </c>
      <c r="E301" s="7">
        <v>12688</v>
      </c>
      <c r="F301" s="23">
        <f t="shared" si="84"/>
        <v>2.5375999999999999</v>
      </c>
      <c r="G301" s="20" t="s">
        <v>2</v>
      </c>
      <c r="H301" s="20"/>
      <c r="I301" s="20"/>
      <c r="J301" s="54" t="s">
        <v>205</v>
      </c>
    </row>
  </sheetData>
  <mergeCells count="10">
    <mergeCell ref="A1:J1"/>
    <mergeCell ref="J4:J5"/>
    <mergeCell ref="A2:J2"/>
    <mergeCell ref="A4:A5"/>
    <mergeCell ref="B4:B5"/>
    <mergeCell ref="C4:D4"/>
    <mergeCell ref="E4:F4"/>
    <mergeCell ref="G4:G5"/>
    <mergeCell ref="H4:H5"/>
    <mergeCell ref="I4:I5"/>
  </mergeCells>
  <pageMargins left="0.7" right="0.7" top="0.75" bottom="0.75" header="0.25" footer="0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2.1</vt:lpstr>
      <vt:lpstr>'PL 2.1'!Print_Titles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John Scott</cp:lastModifiedBy>
  <cp:lastPrinted>2025-05-03T12:55:15Z</cp:lastPrinted>
  <dcterms:created xsi:type="dcterms:W3CDTF">2024-12-20T11:03:10Z</dcterms:created>
  <dcterms:modified xsi:type="dcterms:W3CDTF">2025-05-12T06:46:32Z</dcterms:modified>
</cp:coreProperties>
</file>