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U LIEU\SX DVHC CAP XA.2025\DASX CAP XA CUA DN-QN\UBTVQH.06.5.2025\10.5.2025\"/>
    </mc:Choice>
  </mc:AlternateContent>
  <bookViews>
    <workbookView xWindow="0" yWindow="0" windowWidth="24000" windowHeight="9615"/>
  </bookViews>
  <sheets>
    <sheet name="Sheet2" sheetId="4" r:id="rId1"/>
    <sheet name="Sheet1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1">#REF!</definedName>
    <definedName name="_1000A01">#N/A</definedName>
    <definedName name="_2">#REF!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abb91">[4]chitimc!#REF!</definedName>
    <definedName name="_CON1">#REF!</definedName>
    <definedName name="_CON2">#REF!</definedName>
    <definedName name="_CT250">'[4]dongia (2)'!#REF!</definedName>
    <definedName name="_ddn400">#REF!</definedName>
    <definedName name="_ddn600">#REF!</definedName>
    <definedName name="_dgt100">'[4]dongia (2)'!#REF!</definedName>
    <definedName name="_Fill" hidden="1">#REF!</definedName>
    <definedName name="_GID1">'[4]LKVL-CK-HT-GD1'!$A$4</definedName>
    <definedName name="_Key1" hidden="1">#REF!</definedName>
    <definedName name="_Key2" hidden="1">#REF!</definedName>
    <definedName name="_kl1">#REF!</definedName>
    <definedName name="_Lan1" hidden="1">{"'Sheet1'!$L$16"}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ct3">[5]gVL!$Q$23</definedName>
    <definedName name="_th100">'[4]dongia (2)'!#REF!</definedName>
    <definedName name="_TH160">'[4]dongia (2)'!#REF!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'[4]dongia (2)'!#REF!</definedName>
    <definedName name="_tr375">[4]giathanh1!#REF!</definedName>
    <definedName name="_tt3" hidden="1">{"'Sheet1'!$L$16"}</definedName>
    <definedName name="_tz593">#REF!</definedName>
    <definedName name="_VL100">#REF!</definedName>
    <definedName name="_VL200">#REF!</definedName>
    <definedName name="_VL250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">'[6]MTL$-INTER'!#REF!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æ76">[7]chitiet!#REF!</definedName>
    <definedName name="ag142X42">[4]chitimc!#REF!</definedName>
    <definedName name="ag15F80">#REF!</definedName>
    <definedName name="ag267N59">[4]chitimc!#REF!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_240">'[4]THPDMoi  (2)'!#REF!</definedName>
    <definedName name="b_280">'[4]THPDMoi  (2)'!#REF!</definedName>
    <definedName name="b_320">'[4]THPDMoi  (2)'!#REF!</definedName>
    <definedName name="bangciti">'[4]dongia (2)'!#REF!</definedName>
    <definedName name="BarData">#REF!</definedName>
    <definedName name="BB">#REF!</definedName>
    <definedName name="bd">[5]gVL!$Q$15</definedName>
    <definedName name="bdht15nc">[4]gtrinh!#REF!</definedName>
    <definedName name="bdht15vl">[4]gtrinh!#REF!</definedName>
    <definedName name="bdht25nc">[4]gtrinh!#REF!</definedName>
    <definedName name="bdht25vl">[4]gtrinh!#REF!</definedName>
    <definedName name="bdht325nc">[4]gtrinh!#REF!</definedName>
    <definedName name="bdht325vl">[4]gtrinh!#REF!</definedName>
    <definedName name="bia">#REF!</definedName>
    <definedName name="BOQ">#REF!</definedName>
    <definedName name="BT">#REF!</definedName>
    <definedName name="BVCISUMMARY">#REF!</definedName>
    <definedName name="C_">#REF!</definedName>
    <definedName name="CABLE2">'[8]MTO REV.0'!$A$1:$Q$570</definedName>
    <definedName name="CAPDAT">[4]phuluc1!#REF!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[9]NC!$B$5:$C$56</definedName>
    <definedName name="CC">#REF!</definedName>
    <definedName name="CCS">#REF!</definedName>
    <definedName name="CDD">#REF!</definedName>
    <definedName name="CDDD">'[4]THPDMoi  (2)'!#REF!</definedName>
    <definedName name="cddd1p">'[4]TONG HOP VL-NC'!$C$3</definedName>
    <definedName name="cddd3p">'[4]TONG HOP VL-NC'!$C$2</definedName>
    <definedName name="cfk">#REF!</definedName>
    <definedName name="cgionc">'[4]lam-moi'!#REF!</definedName>
    <definedName name="cgiovl">'[4]lam-moi'!#REF!</definedName>
    <definedName name="CH">#REF!</definedName>
    <definedName name="chhtnc">'[4]lam-moi'!#REF!</definedName>
    <definedName name="chhtvl">'[4]lam-moi'!#REF!</definedName>
    <definedName name="chnc">'[4]lam-moi'!#REF!</definedName>
    <definedName name="chvl">'[4]lam-moi'!#REF!</definedName>
    <definedName name="citidd">'[4]dongia (2)'!#REF!</definedName>
    <definedName name="CK">#REF!</definedName>
    <definedName name="cknc">'[4]lam-moi'!#REF!</definedName>
    <definedName name="ckvl">'[4]lam-moi'!#REF!</definedName>
    <definedName name="clvc1">[4]chitiet!$D$3</definedName>
    <definedName name="CLVC3">0.1</definedName>
    <definedName name="CLVCTB">#REF!</definedName>
    <definedName name="CLVL">[10]ctdg!#REF!</definedName>
    <definedName name="CN3p">'[4]TONGKE3p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1x15">[4]giathanh1!#REF!</definedName>
    <definedName name="CONST_EQ">#REF!</definedName>
    <definedName name="Cot_thep">[4]Du_lieu!$C$19</definedName>
    <definedName name="COVER">#REF!</definedName>
    <definedName name="CPC">#REF!</definedName>
    <definedName name="cpd">[5]gVL!$Q$20</definedName>
    <definedName name="cpdd">[5]gVL!$Q$21</definedName>
    <definedName name="CPVC100">#REF!</definedName>
    <definedName name="CPVC1KM">'[4]TH VL, NC, DDHT Thanhphuoc'!$J$19</definedName>
    <definedName name="CPVCDN">'[4]#REF'!$K$33</definedName>
    <definedName name="CRD">#REF!</definedName>
    <definedName name="_xlnm.Criteria">[11]SILICATE!#REF!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g">[12]ctdg!#REF!</definedName>
    <definedName name="cti3x15">[4]giathanh1!#REF!</definedName>
    <definedName name="culy1">[4]DONGIA!#REF!</definedName>
    <definedName name="culy2">[4]DONGIA!#REF!</definedName>
    <definedName name="culy3">[4]DONGIA!#REF!</definedName>
    <definedName name="culy4">[4]DONGIA!#REF!</definedName>
    <definedName name="culy5">[4]DONGIA!#REF!</definedName>
    <definedName name="cuoc">[4]DONGIA!#REF!</definedName>
    <definedName name="CURRENCY">#REF!</definedName>
    <definedName name="cv">[13]gvl!$N$17</definedName>
    <definedName name="CX">#REF!</definedName>
    <definedName name="cxhtnc">'[4]lam-moi'!#REF!</definedName>
    <definedName name="cxhtvl">'[4]lam-moi'!#REF!</definedName>
    <definedName name="cxnc">'[4]lam-moi'!#REF!</definedName>
    <definedName name="cxvl">'[4]lam-moi'!#REF!</definedName>
    <definedName name="cxxnc">'[4]lam-moi'!#REF!</definedName>
    <definedName name="cxxvl">'[4]lam-moi'!#REF!</definedName>
    <definedName name="D_7101A_B">#REF!</definedName>
    <definedName name="D_Gia">'[14]Don gia'!$A$3:$F$240</definedName>
    <definedName name="D1x49">[4]chitimc!#REF!</definedName>
    <definedName name="D1x49x49">[4]chitimc!#REF!</definedName>
    <definedName name="d24nc">'[4]lam-moi'!#REF!</definedName>
    <definedName name="d24vl">'[4]lam-moi'!#REF!</definedName>
    <definedName name="data">#REF!</definedName>
    <definedName name="Data11">#REF!</definedName>
    <definedName name="Data41">#REF!</definedName>
    <definedName name="_xlnm.Database">#REF!</definedName>
    <definedName name="DataFilter">[15]!DataFilter</definedName>
    <definedName name="DataSort">[15]!DataSort</definedName>
    <definedName name="dcc">[5]gVL!$Q$50</definedName>
    <definedName name="dcl">[5]gVL!$Q$40</definedName>
    <definedName name="DD">#REF!</definedName>
    <definedName name="dd0.5x1">[5]gVL!$Q$10</definedName>
    <definedName name="dd1pnc">[4]chitiet!$G$404</definedName>
    <definedName name="dd1pvl">[4]chitiet!$G$383</definedName>
    <definedName name="dd1x2">[16]gvl!$N$9</definedName>
    <definedName name="dd2x4">[5]gVL!$Q$12</definedName>
    <definedName name="dd3pctnc">'[4]lam-moi'!#REF!</definedName>
    <definedName name="dd3pctvl">'[4]lam-moi'!#REF!</definedName>
    <definedName name="dd3plmvl">'[4]lam-moi'!#REF!</definedName>
    <definedName name="dd3pnc">'[4]lam-moi'!#REF!</definedName>
    <definedName name="dd3pvl">'[4]lam-moi'!#REF!</definedName>
    <definedName name="ddhtnc">'[4]lam-moi'!#REF!</definedName>
    <definedName name="ddhtvl">'[4]lam-moi'!#REF!</definedName>
    <definedName name="ddien">[5]gVL!$Q$51</definedName>
    <definedName name="ddt2nc">[4]gtrinh!#REF!</definedName>
    <definedName name="ddt2vl">[4]gtrinh!#REF!</definedName>
    <definedName name="ddtd3pnc">'[4]thao-go'!#REF!</definedName>
    <definedName name="ddtt1pnc">[4]gtrinh!#REF!</definedName>
    <definedName name="ddtt1pvl">[4]gtrinh!#REF!</definedName>
    <definedName name="ddtt3pnc">[4]gtrinh!#REF!</definedName>
    <definedName name="ddtt3pvl">[4]gtrinh!#REF!</definedName>
    <definedName name="df">#REF!</definedName>
    <definedName name="DG">'[14]Don gia'!$B$3:$G$195</definedName>
    <definedName name="dgbdII">#REF!</definedName>
    <definedName name="DGCTI592">#REF!</definedName>
    <definedName name="DGM">[4]DONGIA!$A$453:$F$459</definedName>
    <definedName name="dgnc">#REF!</definedName>
    <definedName name="dgqndn">#REF!</definedName>
    <definedName name="DGTH">#REF!</definedName>
    <definedName name="DGTH1">[4]DONGIA!$A$414:$G$452</definedName>
    <definedName name="dgth2">[4]DONGIA!$A$414:$G$439</definedName>
    <definedName name="DGTR">[4]DONGIA!$A$472:$I$521</definedName>
    <definedName name="dgvl">#REF!</definedName>
    <definedName name="DGVL1">[4]DONGIA!$A$5:$F$235</definedName>
    <definedName name="DGVT">'[4]DON GIA'!$C$5:$G$137</definedName>
    <definedName name="dien" hidden="1">{"'Sheet1'!$L$16"}</definedName>
    <definedName name="DL15HT">'[4]TONGKE-HT'!#REF!</definedName>
    <definedName name="DL16HT">'[4]TONGKE-HT'!#REF!</definedName>
    <definedName name="DL19HT">'[4]TONGKE-HT'!#REF!</definedName>
    <definedName name="DL20HT">'[4]TONGKE-HT'!#REF!</definedName>
    <definedName name="dm56bxd">#REF!</definedName>
    <definedName name="dmz">[5]gVL!$Q$45</definedName>
    <definedName name="dno">[5]gVL!$Q$49</definedName>
    <definedName name="Documents_array">#REF!</definedName>
    <definedName name="DonGia">#REF!</definedName>
    <definedName name="dongia1">[4]DG!$A$4:$H$606</definedName>
    <definedName name="ds1pnc">#REF!</definedName>
    <definedName name="ds1pvl">#REF!</definedName>
    <definedName name="ds3pnc">#REF!</definedName>
    <definedName name="ds3pvl">#REF!</definedName>
    <definedName name="dsct3pnc">'[4]#REF'!#REF!</definedName>
    <definedName name="dsct3pvl">'[4]#REF'!#REF!</definedName>
    <definedName name="DSUMDATA">#REF!</definedName>
    <definedName name="duong">[9]NC!$B$5:$D$56</definedName>
    <definedName name="duong1">[4]DONGIA!#REF!</definedName>
    <definedName name="duong2">[4]DONGIA!#REF!</definedName>
    <definedName name="duong3">[4]DONGIA!#REF!</definedName>
    <definedName name="duong4">[4]DONGIA!#REF!</definedName>
    <definedName name="duong5">[4]DONGIA!#REF!</definedName>
    <definedName name="ë">[7]chitiet!#REF!</definedName>
    <definedName name="E1.000">[17]Sheet2!#REF!</definedName>
    <definedName name="E1.010">[17]Sheet2!#REF!</definedName>
    <definedName name="E1.020">[17]Sheet2!#REF!</definedName>
    <definedName name="E1.200">[17]Sheet2!#REF!</definedName>
    <definedName name="E1.210">[17]Sheet2!#REF!</definedName>
    <definedName name="E1.220">[17]Sheet2!#REF!</definedName>
    <definedName name="E1.300">[17]Sheet2!#REF!</definedName>
    <definedName name="E1.310">[17]Sheet2!#REF!</definedName>
    <definedName name="E1.320">[17]Sheet2!#REF!</definedName>
    <definedName name="E1.400">[17]Sheet2!#REF!</definedName>
    <definedName name="E1.410">[17]Sheet2!#REF!</definedName>
    <definedName name="E1.420">[17]Sheet2!#REF!</definedName>
    <definedName name="E1.500">[17]Sheet2!#REF!</definedName>
    <definedName name="E1.510">[17]Sheet2!#REF!</definedName>
    <definedName name="E1.520">[17]Sheet2!#REF!</definedName>
    <definedName name="E1.600">[17]Sheet2!#REF!</definedName>
    <definedName name="E1.611">[17]Sheet2!#REF!</definedName>
    <definedName name="E1.631">[17]Sheet2!#REF!</definedName>
    <definedName name="E2.000">[17]Sheet2!#REF!</definedName>
    <definedName name="E2.000A">[17]Sheet2!#REF!</definedName>
    <definedName name="E2.010">[17]Sheet2!#REF!</definedName>
    <definedName name="E2.010A">[17]Sheet2!#REF!</definedName>
    <definedName name="E2.020">[17]Sheet2!#REF!</definedName>
    <definedName name="E2.020A">[17]Sheet2!#REF!</definedName>
    <definedName name="E2.100">[17]Sheet2!#REF!</definedName>
    <definedName name="E2.100A">[17]Sheet2!#REF!</definedName>
    <definedName name="E2.110">[17]Sheet2!#REF!</definedName>
    <definedName name="E2.110A">[17]Sheet2!#REF!</definedName>
    <definedName name="E2.120">[17]Sheet2!#REF!</definedName>
    <definedName name="E2.120A">[17]Sheet2!#REF!</definedName>
    <definedName name="E3.000">[17]Sheet2!#REF!</definedName>
    <definedName name="E3.010">[17]Sheet2!#REF!</definedName>
    <definedName name="E3.020">[17]Sheet2!#REF!</definedName>
    <definedName name="E3.031">[17]Sheet2!#REF!</definedName>
    <definedName name="E3.032">[17]Sheet2!#REF!</definedName>
    <definedName name="E3.033">[17]Sheet2!#REF!</definedName>
    <definedName name="E4.001">[17]Sheet2!#REF!</definedName>
    <definedName name="E4.011">[17]Sheet2!#REF!</definedName>
    <definedName name="E4.021">[17]Sheet2!#REF!</definedName>
    <definedName name="E4.101">[17]Sheet2!#REF!</definedName>
    <definedName name="E4.111">[17]Sheet2!#REF!</definedName>
    <definedName name="E4.121">[17]Sheet2!#REF!</definedName>
    <definedName name="E5.010">[17]Sheet2!#REF!</definedName>
    <definedName name="E5.020">[17]Sheet2!#REF!</definedName>
    <definedName name="E5.030">[17]Sheet2!#REF!</definedName>
    <definedName name="E6.001">[17]Sheet2!#REF!</definedName>
    <definedName name="E6.002">[17]Sheet2!#REF!</definedName>
    <definedName name="E6.011">[17]Sheet2!#REF!</definedName>
    <definedName name="E6.012">[17]Sheet2!#REF!</definedName>
    <definedName name="ë74">[7]chitiet!#REF!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[11]SILICATE!#REF!</definedName>
    <definedName name="F">#REF!</definedName>
    <definedName name="F0.000">[17]Sheet2!#REF!</definedName>
    <definedName name="F0.010">[17]Sheet2!#REF!</definedName>
    <definedName name="F0.020">[17]Sheet2!#REF!</definedName>
    <definedName name="F0.100">[17]Sheet2!#REF!</definedName>
    <definedName name="F0.110">[17]Sheet2!#REF!</definedName>
    <definedName name="F0.120">[17]Sheet2!#REF!</definedName>
    <definedName name="F0.200">[17]Sheet2!#REF!</definedName>
    <definedName name="F0.210">[17]Sheet2!#REF!</definedName>
    <definedName name="F0.220">[17]Sheet2!#REF!</definedName>
    <definedName name="F0.300">[17]Sheet2!#REF!</definedName>
    <definedName name="F0.310">[17]Sheet2!#REF!</definedName>
    <definedName name="F0.320">[17]Sheet2!#REF!</definedName>
    <definedName name="F1.000">[17]Sheet2!#REF!</definedName>
    <definedName name="F1.010">[17]Sheet2!#REF!</definedName>
    <definedName name="F1.020">[17]Sheet2!#REF!</definedName>
    <definedName name="F1.100">[17]Sheet2!#REF!</definedName>
    <definedName name="F1.110">[17]Sheet2!#REF!</definedName>
    <definedName name="F1.120">[17]Sheet2!#REF!</definedName>
    <definedName name="F1.130">[17]Sheet2!#REF!</definedName>
    <definedName name="F1.140">[17]Sheet2!#REF!</definedName>
    <definedName name="F1.150">[17]Sheet2!#REF!</definedName>
    <definedName name="F2.001">[17]Sheet2!#REF!</definedName>
    <definedName name="F2.011">[17]Sheet2!#REF!</definedName>
    <definedName name="F2.021">[17]Sheet2!#REF!</definedName>
    <definedName name="F2.031">[17]Sheet2!#REF!</definedName>
    <definedName name="F2.041">[17]Sheet2!#REF!</definedName>
    <definedName name="F2.051">[17]Sheet2!#REF!</definedName>
    <definedName name="F2.052">[17]Sheet2!#REF!</definedName>
    <definedName name="F2.061">[17]Sheet2!#REF!</definedName>
    <definedName name="F2.071">[17]Sheet2!#REF!</definedName>
    <definedName name="F2.101">[17]Sheet2!#REF!</definedName>
    <definedName name="F2.111">[17]Sheet2!#REF!</definedName>
    <definedName name="F2.121">[17]Sheet2!#REF!</definedName>
    <definedName name="F2.131">[17]Sheet2!#REF!</definedName>
    <definedName name="F2.141">[17]Sheet2!#REF!</definedName>
    <definedName name="F2.200">[17]Sheet2!#REF!</definedName>
    <definedName name="F2.210">[17]Sheet2!#REF!</definedName>
    <definedName name="F2.220">[17]Sheet2!#REF!</definedName>
    <definedName name="F2.230">[17]Sheet2!#REF!</definedName>
    <definedName name="F2.240">[17]Sheet2!#REF!</definedName>
    <definedName name="F2.250">[17]Sheet2!#REF!</definedName>
    <definedName name="F2.300">[17]Sheet2!#REF!</definedName>
    <definedName name="F2.310">[17]Sheet2!#REF!</definedName>
    <definedName name="F2.320">[17]Sheet2!#REF!</definedName>
    <definedName name="F3.000">[17]Sheet2!#REF!</definedName>
    <definedName name="F3.010">[17]Sheet2!#REF!</definedName>
    <definedName name="F3.020">[17]Sheet2!#REF!</definedName>
    <definedName name="F3.030">[17]Sheet2!#REF!</definedName>
    <definedName name="F3.100">[17]Sheet2!#REF!</definedName>
    <definedName name="F3.110">[17]Sheet2!#REF!</definedName>
    <definedName name="F3.120">[17]Sheet2!#REF!</definedName>
    <definedName name="F3.130">[17]Sheet2!#REF!</definedName>
    <definedName name="F4.000">[17]Sheet2!#REF!</definedName>
    <definedName name="F4.010">[17]Sheet2!#REF!</definedName>
    <definedName name="F4.020">[17]Sheet2!#REF!</definedName>
    <definedName name="F4.030">[17]Sheet2!#REF!</definedName>
    <definedName name="F4.100">[17]Sheet2!#REF!</definedName>
    <definedName name="F4.120">[17]Sheet2!#REF!</definedName>
    <definedName name="F4.140">[17]Sheet2!#REF!</definedName>
    <definedName name="F4.160">[17]Sheet2!#REF!</definedName>
    <definedName name="F4.200">[17]Sheet2!#REF!</definedName>
    <definedName name="F4.220">[17]Sheet2!#REF!</definedName>
    <definedName name="F4.240">[17]Sheet2!#REF!</definedName>
    <definedName name="F4.260">[17]Sheet2!#REF!</definedName>
    <definedName name="F4.300">[17]Sheet2!#REF!</definedName>
    <definedName name="F4.320">[17]Sheet2!#REF!</definedName>
    <definedName name="F4.340">[17]Sheet2!#REF!</definedName>
    <definedName name="F4.400">[17]Sheet2!#REF!</definedName>
    <definedName name="F4.420">[17]Sheet2!#REF!</definedName>
    <definedName name="F4.440">[17]Sheet2!#REF!</definedName>
    <definedName name="F4.500">[17]Sheet2!#REF!</definedName>
    <definedName name="F4.530">[17]Sheet2!#REF!</definedName>
    <definedName name="F4.550">[17]Sheet2!#REF!</definedName>
    <definedName name="F4.570">[17]Sheet2!#REF!</definedName>
    <definedName name="F4.600">[17]Sheet2!#REF!</definedName>
    <definedName name="F4.610">[17]Sheet2!#REF!</definedName>
    <definedName name="F4.620">[17]Sheet2!#REF!</definedName>
    <definedName name="F4.700">[17]Sheet2!#REF!</definedName>
    <definedName name="F4.730">[17]Sheet2!#REF!</definedName>
    <definedName name="F4.740">[17]Sheet2!#REF!</definedName>
    <definedName name="F4.800">[17]Sheet2!#REF!</definedName>
    <definedName name="F4.830">[17]Sheet2!#REF!</definedName>
    <definedName name="F4.840">[17]Sheet2!#REF!</definedName>
    <definedName name="F5.01">[17]Sheet2!#REF!</definedName>
    <definedName name="F5.02">[17]Sheet2!#REF!</definedName>
    <definedName name="F5.03">[17]Sheet2!#REF!</definedName>
    <definedName name="F5.04">[17]Sheet2!#REF!</definedName>
    <definedName name="F5.05">[17]Sheet2!#REF!</definedName>
    <definedName name="F5.11">[17]Sheet2!#REF!</definedName>
    <definedName name="F5.12">[17]Sheet2!#REF!</definedName>
    <definedName name="F5.13">[17]Sheet2!#REF!</definedName>
    <definedName name="F5.14">[17]Sheet2!#REF!</definedName>
    <definedName name="F5.15">[17]Sheet2!#REF!</definedName>
    <definedName name="F6.001">[17]Sheet2!#REF!</definedName>
    <definedName name="F6.002">[17]Sheet2!#REF!</definedName>
    <definedName name="F6.003">[17]Sheet2!#REF!</definedName>
    <definedName name="F6.004">[17]Sheet2!#REF!</definedName>
    <definedName name="f92F56">[4]dtxl!#REF!</definedName>
    <definedName name="FACTOR">#REF!</definedName>
    <definedName name="Fi">#REF!</definedName>
    <definedName name="FP">'[1]COAT&amp;WRAP-QIOT-#3'!#REF!</definedName>
    <definedName name="fs">#REF!</definedName>
    <definedName name="g">'[18]DG '!#REF!</definedName>
    <definedName name="G0.000">[17]Sheet2!#REF!</definedName>
    <definedName name="G0.010">[17]Sheet2!#REF!</definedName>
    <definedName name="G0.020">[17]Sheet2!#REF!</definedName>
    <definedName name="G0.100">[17]Sheet2!#REF!</definedName>
    <definedName name="G0.110">[17]Sheet2!#REF!</definedName>
    <definedName name="G0.120">[17]Sheet2!#REF!</definedName>
    <definedName name="G1.000">[17]Sheet2!#REF!</definedName>
    <definedName name="G1.011">[17]Sheet2!#REF!</definedName>
    <definedName name="G1.021">[17]Sheet2!#REF!</definedName>
    <definedName name="G1.031">[17]Sheet2!#REF!</definedName>
    <definedName name="G1.041">[17]Sheet2!#REF!</definedName>
    <definedName name="G1.051">[17]Sheet2!#REF!</definedName>
    <definedName name="G2.000">[17]Sheet2!#REF!</definedName>
    <definedName name="G2.010">[17]Sheet2!#REF!</definedName>
    <definedName name="G2.020">[17]Sheet2!#REF!</definedName>
    <definedName name="G2.030">[17]Sheet2!#REF!</definedName>
    <definedName name="G3.000">[17]Sheet2!#REF!</definedName>
    <definedName name="G3.011">[17]Sheet2!#REF!</definedName>
    <definedName name="G3.021">[17]Sheet2!#REF!</definedName>
    <definedName name="G3.031">[17]Sheet2!#REF!</definedName>
    <definedName name="G3.041">[17]Sheet2!#REF!</definedName>
    <definedName name="G3.100">[17]Sheet2!#REF!</definedName>
    <definedName name="G3.111">[17]Sheet2!#REF!</definedName>
    <definedName name="G3.121">[17]Sheet2!#REF!</definedName>
    <definedName name="G3.131">[17]Sheet2!#REF!</definedName>
    <definedName name="G3.141">[17]Sheet2!#REF!</definedName>
    <definedName name="G3.201">[17]Sheet2!#REF!</definedName>
    <definedName name="G3.211">[17]Sheet2!#REF!</definedName>
    <definedName name="G3.221">[17]Sheet2!#REF!</definedName>
    <definedName name="G3.231">[17]Sheet2!#REF!</definedName>
    <definedName name="G3.241">[17]Sheet2!#REF!</definedName>
    <definedName name="G3.301">[17]Sheet2!#REF!</definedName>
    <definedName name="G3.311">[17]Sheet2!#REF!</definedName>
    <definedName name="G3.321">[17]Sheet2!#REF!</definedName>
    <definedName name="G3.331">[17]Sheet2!#REF!</definedName>
    <definedName name="G3.341">[17]Sheet2!#REF!</definedName>
    <definedName name="G4.000">[17]Sheet2!#REF!</definedName>
    <definedName name="G4.010">[17]Sheet2!#REF!</definedName>
    <definedName name="G4.020">[17]Sheet2!#REF!</definedName>
    <definedName name="G4.030">[17]Sheet2!#REF!</definedName>
    <definedName name="G4.040">[17]Sheet2!#REF!</definedName>
    <definedName name="G4.101">[17]Sheet2!#REF!</definedName>
    <definedName name="G4.111">[17]Sheet2!#REF!</definedName>
    <definedName name="G4.121">[17]Sheet2!#REF!</definedName>
    <definedName name="G4.131">[17]Sheet2!#REF!</definedName>
    <definedName name="G4.141">[17]Sheet2!#REF!</definedName>
    <definedName name="G4.151">[17]Sheet2!#REF!</definedName>
    <definedName name="G4.161">[17]Sheet2!#REF!</definedName>
    <definedName name="G4.171">[17]Sheet2!#REF!</definedName>
    <definedName name="G4.200">[17]Sheet2!#REF!</definedName>
    <definedName name="G4.210">[17]Sheet2!#REF!</definedName>
    <definedName name="G4.220">[17]Sheet2!#REF!</definedName>
    <definedName name="g40g40">[19]tuong!#REF!</definedName>
    <definedName name="gl3p">#REF!</definedName>
    <definedName name="GoBack">[15]Sheet1!GoBack</definedName>
    <definedName name="GPT_GROUNDING_PT">'[20]NEW-PANEL'!#REF!</definedName>
    <definedName name="gv">[5]gVL!$Q$28</definedName>
    <definedName name="gvl">[21]GVL!$A$6:$F$131</definedName>
    <definedName name="h" hidden="1">{"'Sheet1'!$L$16"}</definedName>
    <definedName name="H0.001">[17]Sheet2!#REF!</definedName>
    <definedName name="H0.011">[17]Sheet2!#REF!</definedName>
    <definedName name="H0.021">[17]Sheet2!#REF!</definedName>
    <definedName name="H0.031">[17]Sheet2!#REF!</definedName>
    <definedName name="Heä_soá_laép_xaø_H">1.7</definedName>
    <definedName name="heä_soá_sình_laày">#REF!</definedName>
    <definedName name="HH15HT">'[4]TONGKE-HT'!#REF!</definedName>
    <definedName name="HH16HT">'[4]TONGKE-HT'!#REF!</definedName>
    <definedName name="HH19HT">'[4]TONGKE-HT'!#REF!</definedName>
    <definedName name="HH20HT">'[4]TONGKE-HT'!#REF!</definedName>
    <definedName name="hhhh">#REF!</definedName>
    <definedName name="HOME_MANP">#REF!</definedName>
    <definedName name="HOMEOFFICE_COST">#REF!</definedName>
    <definedName name="HSCT3">0.1</definedName>
    <definedName name="hsdc1">#REF!</definedName>
    <definedName name="HSDD">[4]phuluc1!#REF!</definedName>
    <definedName name="HSDN">2.5</definedName>
    <definedName name="HSHH">#REF!</definedName>
    <definedName name="HSHHUT">#REF!</definedName>
    <definedName name="hskk1">[4]chitiet!$D$4</definedName>
    <definedName name="HSNC">[22]Du_lieu!$C$6</definedName>
    <definedName name="HSSL">#REF!</definedName>
    <definedName name="HSVC1">#REF!</definedName>
    <definedName name="HSVC2">#REF!</definedName>
    <definedName name="HSVC3">#REF!</definedName>
    <definedName name="ht25nc">'[4]lam-moi'!#REF!</definedName>
    <definedName name="ht25vl">'[4]lam-moi'!#REF!</definedName>
    <definedName name="ht325nc">'[4]lam-moi'!#REF!</definedName>
    <definedName name="ht325vl">'[4]lam-moi'!#REF!</definedName>
    <definedName name="ht37k">'[4]lam-moi'!#REF!</definedName>
    <definedName name="ht37nc">'[4]lam-moi'!#REF!</definedName>
    <definedName name="ht50nc">'[4]lam-moi'!#REF!</definedName>
    <definedName name="ht50vl">'[4]lam-moi'!#REF!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hidden="1">{"'Sheet1'!$L$16"}</definedName>
    <definedName name="I">#REF!</definedName>
    <definedName name="I2É6">[4]chitimc!#REF!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0.001">[17]Sheet2!#REF!</definedName>
    <definedName name="K0.011">[17]Sheet2!#REF!</definedName>
    <definedName name="K0.101">[17]Sheet2!#REF!</definedName>
    <definedName name="K0.111">[17]Sheet2!#REF!</definedName>
    <definedName name="K0.201">[17]Sheet2!#REF!</definedName>
    <definedName name="K0.211">[17]Sheet2!#REF!</definedName>
    <definedName name="K0.301">[17]Sheet2!#REF!</definedName>
    <definedName name="K0.311">[17]Sheet2!#REF!</definedName>
    <definedName name="K0.400">[17]Sheet2!#REF!</definedName>
    <definedName name="K0.410">[17]Sheet2!#REF!</definedName>
    <definedName name="K0.501">[17]Sheet2!#REF!</definedName>
    <definedName name="K0.511">[17]Sheet2!#REF!</definedName>
    <definedName name="K0.61">[17]Sheet2!#REF!</definedName>
    <definedName name="K0.71">[17]Sheet2!#REF!</definedName>
    <definedName name="K1.001">[17]Sheet2!#REF!</definedName>
    <definedName name="K1.021">[17]Sheet2!#REF!</definedName>
    <definedName name="K1.041">[17]Sheet2!#REF!</definedName>
    <definedName name="K1.121">[17]Sheet2!#REF!</definedName>
    <definedName name="K1.201">[17]Sheet2!#REF!</definedName>
    <definedName name="K1.211">[17]Sheet2!#REF!</definedName>
    <definedName name="K1.221">[17]Sheet2!#REF!</definedName>
    <definedName name="K1.301">[17]Sheet2!#REF!</definedName>
    <definedName name="K1.321">[17]Sheet2!#REF!</definedName>
    <definedName name="K1.331">[17]Sheet2!#REF!</definedName>
    <definedName name="K1.341">[17]Sheet2!#REF!</definedName>
    <definedName name="K1.401">[17]Sheet2!#REF!</definedName>
    <definedName name="K1.411">[17]Sheet2!#REF!</definedName>
    <definedName name="K1.421">[17]Sheet2!#REF!</definedName>
    <definedName name="K1.431">[17]Sheet2!#REF!</definedName>
    <definedName name="K1.441">[17]Sheet2!#REF!</definedName>
    <definedName name="K2.001">[17]Sheet2!#REF!</definedName>
    <definedName name="K2.011">[17]Sheet2!#REF!</definedName>
    <definedName name="K2.021">[17]Sheet2!#REF!</definedName>
    <definedName name="K2.031">[17]Sheet2!#REF!</definedName>
    <definedName name="K2.041">[17]Sheet2!#REF!</definedName>
    <definedName name="K2.101">[17]Sheet2!#REF!</definedName>
    <definedName name="K2.111">[17]Sheet2!#REF!</definedName>
    <definedName name="K2.121">[17]Sheet2!#REF!</definedName>
    <definedName name="K2.131">[17]Sheet2!#REF!</definedName>
    <definedName name="K2.141">[17]Sheet2!#REF!</definedName>
    <definedName name="K2.201">[17]Sheet2!#REF!</definedName>
    <definedName name="K2.211">[17]Sheet2!#REF!</definedName>
    <definedName name="K2.221">[17]Sheet2!#REF!</definedName>
    <definedName name="K2.231">[17]Sheet2!#REF!</definedName>
    <definedName name="K2.241">[17]Sheet2!#REF!</definedName>
    <definedName name="K2.301">[17]Sheet2!#REF!</definedName>
    <definedName name="K2.321">[17]Sheet2!#REF!</definedName>
    <definedName name="K2.341">[17]Sheet2!#REF!</definedName>
    <definedName name="K2.400">[17]Sheet2!#REF!</definedName>
    <definedName name="K2.420">[17]Sheet2!#REF!</definedName>
    <definedName name="K2.440">[17]Sheet2!#REF!</definedName>
    <definedName name="K2.500">[17]Sheet2!#REF!</definedName>
    <definedName name="K2.520">[17]Sheet2!#REF!</definedName>
    <definedName name="K2.540">[17]Sheet2!#REF!</definedName>
    <definedName name="k2b">'[4]THPDMoi  (2)'!#REF!</definedName>
    <definedName name="K3.210">[17]Sheet2!#REF!</definedName>
    <definedName name="K3.220">[17]Sheet2!#REF!</definedName>
    <definedName name="K3.230">[17]Sheet2!#REF!</definedName>
    <definedName name="K3.310">[17]Sheet2!#REF!</definedName>
    <definedName name="K3.320">[17]Sheet2!#REF!</definedName>
    <definedName name="K3.330">[17]Sheet2!#REF!</definedName>
    <definedName name="K3.410">[17]Sheet2!#REF!</definedName>
    <definedName name="K3.430">[17]Sheet2!#REF!</definedName>
    <definedName name="K3.450">[17]Sheet2!#REF!</definedName>
    <definedName name="K4.010">[17]Sheet2!#REF!</definedName>
    <definedName name="K4.020">[17]Sheet2!#REF!</definedName>
    <definedName name="K4.110">[17]Sheet2!#REF!</definedName>
    <definedName name="K4.120">[17]Sheet2!#REF!</definedName>
    <definedName name="K4.210">[17]Sheet2!#REF!</definedName>
    <definedName name="K4.220">[17]Sheet2!#REF!</definedName>
    <definedName name="K4.230">[17]Sheet2!#REF!</definedName>
    <definedName name="K4.240">[17]Sheet2!#REF!</definedName>
    <definedName name="kldd1p">'[4]#REF'!#REF!</definedName>
    <definedName name="kldd3p">'[4]lam-moi'!#REF!</definedName>
    <definedName name="kmong">[4]giathanh1!#REF!</definedName>
    <definedName name="kno">[5]gVL!$Q$48</definedName>
    <definedName name="kp1ph">#REF!</definedName>
    <definedName name="KTHD">'[23]khung ten TD'!#REF!</definedName>
    <definedName name="l">#REF!</definedName>
    <definedName name="Lan">{"Thuxm2.xls","Sheet1"}</definedName>
    <definedName name="Lmk">#REF!</definedName>
    <definedName name="LN">#REF!</definedName>
    <definedName name="m">#REF!</definedName>
    <definedName name="m102bnnc">'[4]lam-moi'!#REF!</definedName>
    <definedName name="m102bnvl">'[4]lam-moi'!#REF!</definedName>
    <definedName name="m10aamtc">'[4]t-h HA THE'!#REF!</definedName>
    <definedName name="m10aanc">'[4]lam-moi'!#REF!</definedName>
    <definedName name="m10aavl">'[4]lam-moi'!#REF!</definedName>
    <definedName name="m10anc">'[4]lam-moi'!#REF!</definedName>
    <definedName name="m10avl">'[4]lam-moi'!#REF!</definedName>
    <definedName name="m10banc">'[4]lam-moi'!#REF!</definedName>
    <definedName name="m10bavl">'[4]lam-moi'!#REF!</definedName>
    <definedName name="m122bnnc">'[4]lam-moi'!#REF!</definedName>
    <definedName name="m122bnvl">'[4]lam-moi'!#REF!</definedName>
    <definedName name="m12aanc">'[4]lam-moi'!#REF!</definedName>
    <definedName name="m12aavl">'[4]lam-moi'!#REF!</definedName>
    <definedName name="m12anc">'[4]lam-moi'!#REF!</definedName>
    <definedName name="m12avl">'[4]lam-moi'!#REF!</definedName>
    <definedName name="M12ba3p">#REF!</definedName>
    <definedName name="m12banc">'[4]lam-moi'!#REF!</definedName>
    <definedName name="m12bavl">'[4]lam-moi'!#REF!</definedName>
    <definedName name="M12bb1p">#REF!</definedName>
    <definedName name="m12bbnc">'[4]lam-moi'!#REF!</definedName>
    <definedName name="m12bbvl">'[4]lam-moi'!#REF!</definedName>
    <definedName name="M12bnnc">'[4]#REF'!#REF!</definedName>
    <definedName name="M12bnvl">'[4]#REF'!#REF!</definedName>
    <definedName name="M12cbnc">#REF!</definedName>
    <definedName name="M12cbvl">#REF!</definedName>
    <definedName name="m142bnnc">'[4]lam-moi'!#REF!</definedName>
    <definedName name="m142bnvl">'[4]lam-moi'!#REF!</definedName>
    <definedName name="M14bb1p">#REF!</definedName>
    <definedName name="m14bbnc">'[4]lam-moi'!#REF!</definedName>
    <definedName name="M14bbvc">'[4]CHITIET VL-NC-TT -1p'!#REF!</definedName>
    <definedName name="m14bbvl">'[4]lam-moi'!#REF!</definedName>
    <definedName name="M8a">'[4]THPDMoi  (2)'!#REF!</definedName>
    <definedName name="M8aa">'[4]THPDMoi  (2)'!#REF!</definedName>
    <definedName name="m8aanc">#REF!</definedName>
    <definedName name="m8aavl">#REF!</definedName>
    <definedName name="m8amtc">'[4]t-h HA THE'!#REF!</definedName>
    <definedName name="m8anc">'[4]lam-moi'!#REF!</definedName>
    <definedName name="m8avl">'[4]lam-moi'!#REF!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'[4]lam-moi'!#REF!</definedName>
    <definedName name="mbvl">'[4]lam-moi'!#REF!</definedName>
    <definedName name="me">#REF!</definedName>
    <definedName name="MF">'[1]COAT&amp;WRAP-QIOT-#3'!#REF!</definedName>
    <definedName name="MG_A">#REF!</definedName>
    <definedName name="mmm">[4]giathanh1!#REF!</definedName>
    <definedName name="mp1x25">'[4]dongia (2)'!#REF!</definedName>
    <definedName name="MTC1P">'[4]TONG HOP VL-NC TT'!#REF!</definedName>
    <definedName name="MTC3P">'[4]TONG HOP VL-NC TT'!#REF!</definedName>
    <definedName name="MTCHC">[4]TNHCHINH!$K$38</definedName>
    <definedName name="MTCMB">'[4]#REF'!#REF!</definedName>
    <definedName name="MTMAC12">#REF!</definedName>
    <definedName name="mtr">'[4]TH XL'!#REF!</definedName>
    <definedName name="mtram">#REF!</definedName>
    <definedName name="n">#REF!</definedName>
    <definedName name="N1IN">'[4]TONGKE3p '!$U$295</definedName>
    <definedName name="n1pig">#REF!</definedName>
    <definedName name="n1pignc">'[4]lam-moi'!#REF!</definedName>
    <definedName name="n1pigvl">'[4]lam-moi'!#REF!</definedName>
    <definedName name="n1pind">#REF!</definedName>
    <definedName name="n1pindnc">'[4]lam-moi'!#REF!</definedName>
    <definedName name="n1pindvl">'[4]lam-moi'!#REF!</definedName>
    <definedName name="n1ping">#REF!</definedName>
    <definedName name="n1pingnc">'[4]lam-moi'!#REF!</definedName>
    <definedName name="n1pingvl">'[4]lam-moi'!#REF!</definedName>
    <definedName name="n1pint">#REF!</definedName>
    <definedName name="n1pintnc">'[4]lam-moi'!#REF!</definedName>
    <definedName name="n1pintvl">'[4]lam-moi'!#REF!</definedName>
    <definedName name="n24nc">'[4]lam-moi'!#REF!</definedName>
    <definedName name="n24vl">'[4]lam-moi'!#REF!</definedName>
    <definedName name="n2mignc">'[4]lam-moi'!#REF!</definedName>
    <definedName name="n2migvl">'[4]lam-moi'!#REF!</definedName>
    <definedName name="n2min1nc">'[4]lam-moi'!#REF!</definedName>
    <definedName name="n2min1vl">'[4]lam-moi'!#REF!</definedName>
    <definedName name="nc1nc">'[4]lam-moi'!#REF!</definedName>
    <definedName name="nc1p">#REF!</definedName>
    <definedName name="nc1vl">'[4]lam-moi'!#REF!</definedName>
    <definedName name="nc24nc">'[4]lam-moi'!#REF!</definedName>
    <definedName name="nc24vl">'[4]lam-moi'!#REF!</definedName>
    <definedName name="nc3p">#REF!</definedName>
    <definedName name="NCBD100">#REF!</definedName>
    <definedName name="NCBD200">#REF!</definedName>
    <definedName name="NCBD250">#REF!</definedName>
    <definedName name="ncdd">'[4]TH XL'!#REF!</definedName>
    <definedName name="NCDD2">'[4]TH XL'!#REF!</definedName>
    <definedName name="NCHC">[4]TNHCHINH!$J$38</definedName>
    <definedName name="nctr">'[4]TH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n">#REF!</definedName>
    <definedName name="nhnnc">'[4]lam-moi'!#REF!</definedName>
    <definedName name="nhnvl">'[4]lam-moi'!#REF!</definedName>
    <definedName name="nig">#REF!</definedName>
    <definedName name="NIG13p">'[4]TONGKE3p '!$T$295</definedName>
    <definedName name="nig1p">#REF!</definedName>
    <definedName name="nig3p">#REF!</definedName>
    <definedName name="nightnc">[4]gtrinh!#REF!</definedName>
    <definedName name="nightvl">[4]gtrinh!#REF!</definedName>
    <definedName name="nignc1p">#REF!</definedName>
    <definedName name="nignc3p">'[4]CHITIET VL-NC'!$G$107</definedName>
    <definedName name="nigvl1p">#REF!</definedName>
    <definedName name="nigvl3p">'[4]CHITIET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'[4]lam-moi'!#REF!</definedName>
    <definedName name="nin190nc3p">#REF!</definedName>
    <definedName name="nin190vl">'[4]lam-moi'!#REF!</definedName>
    <definedName name="nin190vl3p">#REF!</definedName>
    <definedName name="nin1pnc">'[4]lam-moi'!#REF!</definedName>
    <definedName name="nin1pvl">'[4]lam-moi'!#REF!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'[4]lam-moi'!#REF!</definedName>
    <definedName name="nindnc1p">#REF!</definedName>
    <definedName name="nindnc3p">#REF!</definedName>
    <definedName name="nindvl">'[4]lam-moi'!#REF!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'[4]lam-moi'!#REF!</definedName>
    <definedName name="ninnc3p">#REF!</definedName>
    <definedName name="nint1p">#REF!</definedName>
    <definedName name="nintnc1p">#REF!</definedName>
    <definedName name="nintvl1p">#REF!</definedName>
    <definedName name="ninvl">'[4]lam-moi'!#REF!</definedName>
    <definedName name="ninvl3p">#REF!</definedName>
    <definedName name="nl">#REF!</definedName>
    <definedName name="NL12nc">'[4]#REF'!#REF!</definedName>
    <definedName name="NL12vl">'[4]#REF'!#REF!</definedName>
    <definedName name="nl1p">#REF!</definedName>
    <definedName name="nl3p">#REF!</definedName>
    <definedName name="nlht">'[4]THPDMoi  (2)'!#REF!</definedName>
    <definedName name="nlmtc">'[4]t-h HA THE'!#REF!</definedName>
    <definedName name="nlnc">'[4]lam-moi'!#REF!</definedName>
    <definedName name="nlnc3p">#REF!</definedName>
    <definedName name="nlnc3pha">#REF!</definedName>
    <definedName name="NLTK1p">#REF!</definedName>
    <definedName name="nlvl">'[4]lam-moi'!#REF!</definedName>
    <definedName name="nlvl1">[4]chitiet!$G$302</definedName>
    <definedName name="nlvl3p">#REF!</definedName>
    <definedName name="nn">#REF!</definedName>
    <definedName name="nn1p">#REF!</definedName>
    <definedName name="nn3p">#REF!</definedName>
    <definedName name="nnnc">'[4]lam-moi'!#REF!</definedName>
    <definedName name="nnnc3p">#REF!</definedName>
    <definedName name="nnvl">'[4]lam-moi'!#REF!</definedName>
    <definedName name="nnvl3p">#REF!</definedName>
    <definedName name="nuoc">[16]gvl!$N$38</definedName>
    <definedName name="nx">'[4]THPDMoi  (2)'!#REF!</definedName>
    <definedName name="nxmtc">'[4]t-h HA THE'!#REF!</definedName>
    <definedName name="osc">'[4]THPDMoi  (2)'!#REF!</definedName>
    <definedName name="OTHER_PANEL">'[20]NEW-PANEL'!#REF!</definedName>
    <definedName name="Óu75">[7]chitiet!#REF!</definedName>
    <definedName name="P">'[1]PNT-QUOT-#3'!#REF!</definedName>
    <definedName name="PEJM">'[1]COAT&amp;WRAP-QIOT-#3'!#REF!</definedName>
    <definedName name="PF">'[1]PNT-QUOT-#3'!#REF!</definedName>
    <definedName name="PK">#REF!</definedName>
    <definedName name="PL_???___P.B.___REST_P.B._????">'[20]NEW-PANEL'!#REF!</definedName>
    <definedName name="PL_指示燈___P.B.___REST_P.B._壓扣開關">'[20]NEW-PANEL'!#REF!</definedName>
    <definedName name="PM">[24]IBASE!$AH$16:$AV$110</definedName>
    <definedName name="PRICE">#REF!</definedName>
    <definedName name="PRICE1">#REF!</definedName>
    <definedName name="_xlnm.Print_Area">#REF!</definedName>
    <definedName name="Print_Area_MI">[25]ESTI.!$A$1:$U$52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NC">'[4]DON GIA'!$G$227</definedName>
    <definedName name="PTST">[26]sat!$A$6:$K$38</definedName>
    <definedName name="PTVT">[26]ptvt!$A$6:$X$128</definedName>
    <definedName name="Q">[4]giathanh1!#REF!</definedName>
    <definedName name="ra11p">#REF!</definedName>
    <definedName name="ra13p">#REF!</definedName>
    <definedName name="rack1">'[4]THPDMoi  (2)'!#REF!</definedName>
    <definedName name="rack2">'[4]THPDMoi  (2)'!#REF!</definedName>
    <definedName name="rack3">'[4]THPDMoi  (2)'!#REF!</definedName>
    <definedName name="rack4">'[4]THPDMoi  (2)'!#REF!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75F29">[7]chitiet!#REF!</definedName>
    <definedName name="San_truoc">[27]tienluong!#REF!</definedName>
    <definedName name="SB">[24]IBASE!$AH$7:$AL$14</definedName>
    <definedName name="SCH">#REF!</definedName>
    <definedName name="sd3p">'[4]lam-moi'!#REF!</definedName>
    <definedName name="SDMONG">#REF!</definedName>
    <definedName name="sgnc">[4]gtrinh!#REF!</definedName>
    <definedName name="sgvl">[4]gtrinh!#REF!</definedName>
    <definedName name="Sheet1">#REF!</definedName>
    <definedName name="sht">'[4]THPDMoi  (2)'!#REF!</definedName>
    <definedName name="sht3p">'[4]lam-moi'!#REF!</definedName>
    <definedName name="SIZE">#REF!</definedName>
    <definedName name="skd">[5]gVL!$Q$37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ORT_AREA">'[25]DI-ESTI'!$A$8:$R$489</definedName>
    <definedName name="SP">'[1]PNT-QUOT-#3'!#REF!</definedName>
    <definedName name="SPEC">#REF!</definedName>
    <definedName name="SPECSUMMARY">#REF!</definedName>
    <definedName name="spk1p">'[4]#REF'!#REF!</definedName>
    <definedName name="spk3p">'[4]lam-moi'!#REF!</definedName>
    <definedName name="st3p">'[4]lam-moi'!#REF!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5mnc">'[4]thao-go'!#REF!</definedName>
    <definedName name="t10m">'[4]lam-moi'!#REF!</definedName>
    <definedName name="t10nc">'[4]lam-moi'!#REF!</definedName>
    <definedName name="t10nc1p">#REF!</definedName>
    <definedName name="t10ncm">'[4]lam-moi'!#REF!</definedName>
    <definedName name="t10vl">'[4]lam-moi'!#REF!</definedName>
    <definedName name="t10vl1p">#REF!</definedName>
    <definedName name="t121p">#REF!</definedName>
    <definedName name="t123p">#REF!</definedName>
    <definedName name="t12m">'[4]lam-moi'!#REF!</definedName>
    <definedName name="t12mnc">'[4]thao-go'!#REF!</definedName>
    <definedName name="t12nc">'[4]lam-moi'!#REF!</definedName>
    <definedName name="t12nc3p">'[4]CHITIET VL-NC'!$G$38</definedName>
    <definedName name="t12ncm">'[4]lam-moi'!#REF!</definedName>
    <definedName name="t12vl">'[4]lam-moi'!#REF!</definedName>
    <definedName name="t12vl3p">'[4]CHITIET VL-NC'!$G$34</definedName>
    <definedName name="t141p">#REF!</definedName>
    <definedName name="t143p">#REF!</definedName>
    <definedName name="t14m">'[4]lam-moi'!#REF!</definedName>
    <definedName name="t14mnc">'[4]thao-go'!#REF!</definedName>
    <definedName name="t14nc">'[4]lam-moi'!#REF!</definedName>
    <definedName name="t14nc3p">#REF!</definedName>
    <definedName name="t14ncm">'[4]lam-moi'!#REF!</definedName>
    <definedName name="T14vc">'[4]CHITIET VL-NC-TT -1p'!#REF!</definedName>
    <definedName name="t14vl">'[4]lam-moi'!#REF!</definedName>
    <definedName name="t14vl3p">#REF!</definedName>
    <definedName name="T203P">[4]VC!#REF!</definedName>
    <definedName name="t20m">'[4]lam-moi'!#REF!</definedName>
    <definedName name="t20ncm">'[4]lam-moi'!#REF!</definedName>
    <definedName name="t7m">'[4]THPDMoi  (2)'!#REF!</definedName>
    <definedName name="t7nc">'[4]lam-moi'!#REF!</definedName>
    <definedName name="t7vl">'[4]lam-moi'!#REF!</definedName>
    <definedName name="t84mnc">'[4]thao-go'!#REF!</definedName>
    <definedName name="t8m">'[4]THPDMoi  (2)'!#REF!</definedName>
    <definedName name="t8nc">'[4]lam-moi'!#REF!</definedName>
    <definedName name="t8vl">'[4]lam-moi'!#REF!</definedName>
    <definedName name="tb">[5]gVL!$Q$29</definedName>
    <definedName name="tbdd1p">'[4]lam-moi'!#REF!</definedName>
    <definedName name="tbdd3p">'[4]lam-moi'!#REF!</definedName>
    <definedName name="tbddsdl">'[4]lam-moi'!#REF!</definedName>
    <definedName name="TBI">'[4]TH XL'!#REF!</definedName>
    <definedName name="tbtr">'[4]TH XL'!#REF!</definedName>
    <definedName name="tbtram">#REF!</definedName>
    <definedName name="TC">#REF!</definedName>
    <definedName name="TC_NHANH1">#REF!</definedName>
    <definedName name="tcxxnc">'[4]thao-go'!#REF!</definedName>
    <definedName name="td">'[4]THPDMoi  (2)'!#REF!</definedName>
    <definedName name="td10vl">'[4]#REF'!#REF!</definedName>
    <definedName name="td12nc">'[4]#REF'!#REF!</definedName>
    <definedName name="td1cnc">'[4]lam-moi'!#REF!</definedName>
    <definedName name="td1cvl">'[4]lam-moi'!#REF!</definedName>
    <definedName name="td1p">#REF!</definedName>
    <definedName name="TD1pnc">'[4]CHITIET VL-NC-TT -1p'!#REF!</definedName>
    <definedName name="TD1pvl">'[4]CHITIET VL-NC-TT -1p'!#REF!</definedName>
    <definedName name="td3p">#REF!</definedName>
    <definedName name="tdc84nc">'[4]thao-go'!#REF!</definedName>
    <definedName name="tdcnc">'[4]thao-go'!#REF!</definedName>
    <definedName name="tdgnc">'[4]lam-moi'!#REF!</definedName>
    <definedName name="tdgvl">'[4]lam-moi'!#REF!</definedName>
    <definedName name="tdhtnc">'[4]lam-moi'!#REF!</definedName>
    <definedName name="tdhtvl">'[4]lam-moi'!#REF!</definedName>
    <definedName name="tdnc">[4]gtrinh!#REF!</definedName>
    <definedName name="tdnc1p">#REF!</definedName>
    <definedName name="tdnc3p">'[4]CHITIET VL-NC'!$G$28</definedName>
    <definedName name="tdt1pnc">[4]gtrinh!#REF!</definedName>
    <definedName name="tdt1pvl">[4]gtrinh!#REF!</definedName>
    <definedName name="tdt2cnc">'[4]lam-moi'!#REF!</definedName>
    <definedName name="tdt2cvl">[4]chitiet!#REF!</definedName>
    <definedName name="tdtr2cnc">#REF!</definedName>
    <definedName name="tdtr2cvl">#REF!</definedName>
    <definedName name="tdtrnc">[4]gtrinh!#REF!</definedName>
    <definedName name="tdtrvl">[4]gtrinh!#REF!</definedName>
    <definedName name="tdvl">[4]gtrinh!#REF!</definedName>
    <definedName name="tdvl1p">#REF!</definedName>
    <definedName name="tdvl3p">'[4]CHITIET VL-NC'!$G$23</definedName>
    <definedName name="th3x15">[4]giathanh1!#REF!</definedName>
    <definedName name="Thang" hidden="1">{"'Sheet1'!$L$16"}</definedName>
    <definedName name="ThanhXuan110">'[28]KH-Q1,Q2,01'!#REF!</definedName>
    <definedName name="THGO1pnc">#REF!</definedName>
    <definedName name="thht">#REF!</definedName>
    <definedName name="THK">'[1]COAT&amp;WRAP-QIOT-#3'!#REF!</definedName>
    <definedName name="THKP160">'[4]dongia (2)'!#REF!</definedName>
    <definedName name="thkp3">#REF!</definedName>
    <definedName name="thtr15">[4]giathanh1!#REF!</definedName>
    <definedName name="thtt">#REF!</definedName>
    <definedName name="thucthanh">'[29]Thuc thanh'!$E$29</definedName>
    <definedName name="THUYETMINH">[30]ptvt!$A$6:$X$128</definedName>
    <definedName name="TIENLUONG">#REF!</definedName>
    <definedName name="Tiepdia">[4]Tiepdia!$1:$1048576</definedName>
    <definedName name="TITAN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'[4]thao-go'!#REF!</definedName>
    <definedName name="tn2mhnnc">'[4]thao-go'!#REF!</definedName>
    <definedName name="TNCM">'[4]CHITIET VL-NC-TT-3p'!#REF!</definedName>
    <definedName name="tnhnnc">'[4]thao-go'!#REF!</definedName>
    <definedName name="tnignc">'[4]thao-go'!#REF!</definedName>
    <definedName name="tnin190nc">'[4]thao-go'!#REF!</definedName>
    <definedName name="tnlnc">'[4]thao-go'!#REF!</definedName>
    <definedName name="tnnnc">'[4]thao-go'!#REF!</definedName>
    <definedName name="tno">[5]gVL!$Q$47</definedName>
    <definedName name="TPLRP">#REF!</definedName>
    <definedName name="TR15HT">'[4]TONGKE-HT'!#REF!</definedName>
    <definedName name="TR16HT">'[4]TONGKE-HT'!#REF!</definedName>
    <definedName name="TR19HT">'[4]TONGKE-HT'!#REF!</definedName>
    <definedName name="tr1x15">[4]giathanh1!#REF!</definedName>
    <definedName name="TR20HT">'[4]TONGKE-HT'!#REF!</definedName>
    <definedName name="tr3x100">'[4]dongia (2)'!#REF!</definedName>
    <definedName name="TRADE2">#REF!</definedName>
    <definedName name="tram100">'[4]dongia (2)'!#REF!</definedName>
    <definedName name="tram1x25">'[4]dongia (2)'!#REF!</definedName>
    <definedName name="TRANSFORMER">'[20]NEW-PANEL'!#REF!</definedName>
    <definedName name="tru10mtc">'[4]t-h HA THE'!#REF!</definedName>
    <definedName name="tru8mtc">'[4]t-h HA THE'!#REF!</definedName>
    <definedName name="ts">#REF!</definedName>
    <definedName name="tsI">#REF!</definedName>
    <definedName name="TT_1P">#REF!</definedName>
    <definedName name="TT_3p">#REF!</definedName>
    <definedName name="tt1pnc">'[4]lam-moi'!#REF!</definedName>
    <definedName name="tt1pvl">'[4]lam-moi'!#REF!</definedName>
    <definedName name="tt3pnc">'[4]lam-moi'!#REF!</definedName>
    <definedName name="tt3pvl">'[4]lam-moi'!#REF!</definedName>
    <definedName name="TTDD">[4]TDTKP!$E$44+[4]TDTKP!$F$44+[4]TDTKP!$G$44</definedName>
    <definedName name="TTDD3P">[4]TDTKP1!#REF!</definedName>
    <definedName name="TTDDCT3p">[4]TDTKP1!#REF!</definedName>
    <definedName name="TTK3p">'[4]TONGKE3p '!$C$295</definedName>
    <definedName name="ttronmk">#REF!</definedName>
    <definedName name="tv75nc">#REF!</definedName>
    <definedName name="tv75vl">#REF!</definedName>
    <definedName name="tx1pignc">'[4]thao-go'!#REF!</definedName>
    <definedName name="tx1pindnc">'[4]thao-go'!#REF!</definedName>
    <definedName name="tx1pingnc">'[4]thao-go'!#REF!</definedName>
    <definedName name="tx1pintnc">'[4]thao-go'!#REF!</definedName>
    <definedName name="tx1pitnc">'[4]thao-go'!#REF!</definedName>
    <definedName name="tx2mhnnc">'[4]thao-go'!#REF!</definedName>
    <definedName name="tx2mitnc">'[4]thao-go'!#REF!</definedName>
    <definedName name="txhnnc">'[4]thao-go'!#REF!</definedName>
    <definedName name="txig1nc">'[4]thao-go'!#REF!</definedName>
    <definedName name="txin190nc">'[4]thao-go'!#REF!</definedName>
    <definedName name="txinnc">'[4]thao-go'!#REF!</definedName>
    <definedName name="txit1nc">'[4]thao-go'!#REF!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ARIINST">#REF!</definedName>
    <definedName name="VARIPURC">#REF!</definedName>
    <definedName name="VCDD3p">'[4]KPVC-BD '!#REF!</definedName>
    <definedName name="VCHT">#REF!</definedName>
    <definedName name="VCTT">#REF!</definedName>
    <definedName name="VCVBT1">'[4]VCV-BE-TONG'!$G$11</definedName>
    <definedName name="VCVBT2">'[4]VCV-BE-TONG'!$G$17</definedName>
    <definedName name="vd3p">#REF!</definedName>
    <definedName name="vdkt">[5]gVL!$Q$55</definedName>
    <definedName name="vl1p">#REF!</definedName>
    <definedName name="vl3p">#REF!</definedName>
    <definedName name="vldd">'[4]TH XL'!#REF!</definedName>
    <definedName name="vldn400">#REF!</definedName>
    <definedName name="vldn600">#REF!</definedName>
    <definedName name="VLHC">[4]TNHCHINH!$I$38</definedName>
    <definedName name="VLIEU">#REF!</definedName>
    <definedName name="vltr">'[4]TH XL'!#REF!</definedName>
    <definedName name="vltram">#REF!</definedName>
    <definedName name="vr3p">#REF!</definedName>
    <definedName name="Vt">{"Thuxm2.xls","Sheet1"}</definedName>
    <definedName name="vt1pbs">'[4]lam-moi'!#REF!</definedName>
    <definedName name="vtbs">'[4]lam-moi'!#REF!</definedName>
    <definedName name="Vu">#REF!</definedName>
    <definedName name="W">#REF!</definedName>
    <definedName name="wrn.chi._.tiÆt." hidden="1">{#N/A,#N/A,FALSE,"Chi tiÆt"}</definedName>
    <definedName name="X">#REF!</definedName>
    <definedName name="x17dnc">[4]chitiet!#REF!</definedName>
    <definedName name="x17dvl">[4]chitiet!#REF!</definedName>
    <definedName name="x17knc">[4]chitiet!#REF!</definedName>
    <definedName name="x17kvl">[4]chitiet!#REF!</definedName>
    <definedName name="X1pFCOnc">'[4]CHITIET VL-NC-TT -1p'!#REF!</definedName>
    <definedName name="X1pFCOvc">'[4]CHITIET VL-NC-TT -1p'!#REF!</definedName>
    <definedName name="X1pFCOvl">'[4]CHITIET VL-NC-TT -1p'!#REF!</definedName>
    <definedName name="x1pignc">'[4]lam-moi'!#REF!</definedName>
    <definedName name="X1pIGvc">'[4]CHITIET VL-NC-TT -1p'!#REF!</definedName>
    <definedName name="x1pigvl">'[4]lam-moi'!#REF!</definedName>
    <definedName name="x1pind">#REF!</definedName>
    <definedName name="x1pindnc">'[4]lam-moi'!#REF!</definedName>
    <definedName name="x1pindvl">'[4]lam-moi'!#REF!</definedName>
    <definedName name="x1ping">#REF!</definedName>
    <definedName name="x1pingnc">'[4]lam-moi'!#REF!</definedName>
    <definedName name="x1pingvl">'[4]lam-moi'!#REF!</definedName>
    <definedName name="x1pint">#REF!</definedName>
    <definedName name="x1pintnc">'[4]lam-moi'!#REF!</definedName>
    <definedName name="X1pINTvc">'[4]CHITIET VL-NC-TT -1p'!#REF!</definedName>
    <definedName name="x1pintvl">'[4]lam-moi'!#REF!</definedName>
    <definedName name="x1pitnc">'[4]lam-moi'!#REF!</definedName>
    <definedName name="X1pITvc">'[4]CHITIET VL-NC-TT -1p'!#REF!</definedName>
    <definedName name="x1pitvl">'[4]lam-moi'!#REF!</definedName>
    <definedName name="x20knc">[4]chitiet!#REF!</definedName>
    <definedName name="x20kvl">[4]chitiet!#REF!</definedName>
    <definedName name="x22knc">[4]chitiet!#REF!</definedName>
    <definedName name="x22kvl">[4]chitiet!#REF!</definedName>
    <definedName name="x2mig1nc">'[4]lam-moi'!#REF!</definedName>
    <definedName name="x2mig1vl">'[4]lam-moi'!#REF!</definedName>
    <definedName name="x2min1nc">'[4]lam-moi'!#REF!</definedName>
    <definedName name="x2min1vl">'[4]lam-moi'!#REF!</definedName>
    <definedName name="x2mit1vl">'[4]lam-moi'!#REF!</definedName>
    <definedName name="x2mitnc">'[4]lam-moi'!#REF!</definedName>
    <definedName name="XCCT">0.5</definedName>
    <definedName name="xdsnc">[4]gtrinh!#REF!</definedName>
    <definedName name="xdsvl">[4]gtrinh!#REF!</definedName>
    <definedName name="xfco">#REF!</definedName>
    <definedName name="xfco3p">#REF!</definedName>
    <definedName name="xfconc">'[4]lam-moi'!#REF!</definedName>
    <definedName name="xfconc3p">'[4]CHITIET VL-NC'!$G$94</definedName>
    <definedName name="xfcotnc">#REF!</definedName>
    <definedName name="xfcotvl">#REF!</definedName>
    <definedName name="xfcovl">'[4]lam-moi'!#REF!</definedName>
    <definedName name="xfcovl3p">'[4]CHITIET VL-NC'!$G$90</definedName>
    <definedName name="xfnc">'[4]lam-moi'!#REF!</definedName>
    <definedName name="xfvl">'[4]lam-moi'!#REF!</definedName>
    <definedName name="xhn">#REF!</definedName>
    <definedName name="xhnnc">'[4]lam-moi'!#REF!</definedName>
    <definedName name="xhnvl">'[4]lam-moi'!#REF!</definedName>
    <definedName name="xig">#REF!</definedName>
    <definedName name="xig1">#REF!</definedName>
    <definedName name="xig1nc">'[4]lam-moi'!#REF!</definedName>
    <definedName name="xig1p">#REF!</definedName>
    <definedName name="xig1pnc">'[4]lam-moi'!#REF!</definedName>
    <definedName name="xig1pvl">'[4]lam-moi'!#REF!</definedName>
    <definedName name="xig1vl">'[4]lam-moi'!#REF!</definedName>
    <definedName name="xig2nc">'[4]lam-moi'!#REF!</definedName>
    <definedName name="xig2vl">'[4]lam-moi'!#REF!</definedName>
    <definedName name="xig3p">#REF!</definedName>
    <definedName name="xiggnc">'[4]CHITIET VL-NC'!$G$57</definedName>
    <definedName name="xiggvl">'[4]CHITIET VL-NC'!$G$53</definedName>
    <definedName name="xignc">'[4]lam-moi'!#REF!</definedName>
    <definedName name="xignc3p">#REF!</definedName>
    <definedName name="xigvl">'[4]lam-moi'!#REF!</definedName>
    <definedName name="xigvl3p">#REF!</definedName>
    <definedName name="xin">#REF!</definedName>
    <definedName name="xin190">#REF!</definedName>
    <definedName name="xin1903p">#REF!</definedName>
    <definedName name="xin190nc">'[4]lam-moi'!#REF!</definedName>
    <definedName name="xin190nc3p">'[4]CHITIET VL-NC'!$G$76</definedName>
    <definedName name="xin190vl">'[4]lam-moi'!#REF!</definedName>
    <definedName name="xin190vl3p">'[4]CHITIET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'[4]lam-moi'!#REF!</definedName>
    <definedName name="xin901vl">'[4]lam-moi'!#REF!</definedName>
    <definedName name="xind">#REF!</definedName>
    <definedName name="xind1p">#REF!</definedName>
    <definedName name="xind1pnc">'[4]lam-moi'!#REF!</definedName>
    <definedName name="xind1pvl">'[4]lam-moi'!#REF!</definedName>
    <definedName name="xind3p">#REF!</definedName>
    <definedName name="xindnc">'[4]lam-moi'!#REF!</definedName>
    <definedName name="xindnc1p">#REF!</definedName>
    <definedName name="xindnc3p">'[4]CHITIET VL-NC'!$G$85</definedName>
    <definedName name="xindvl">'[4]lam-moi'!#REF!</definedName>
    <definedName name="xindvl1p">#REF!</definedName>
    <definedName name="xindvl3p">'[4]CHITIET VL-NC'!$G$80</definedName>
    <definedName name="xing1p">#REF!</definedName>
    <definedName name="xing1pnc">'[4]lam-moi'!#REF!</definedName>
    <definedName name="xing1pvl">'[4]lam-moi'!#REF!</definedName>
    <definedName name="xingnc1p">#REF!</definedName>
    <definedName name="xingvl1p">#REF!</definedName>
    <definedName name="xinnc">'[4]lam-moi'!#REF!</definedName>
    <definedName name="xinnc3p">#REF!</definedName>
    <definedName name="xint1p">#REF!</definedName>
    <definedName name="xinvl">'[4]lam-moi'!#REF!</definedName>
    <definedName name="xinvl3p">#REF!</definedName>
    <definedName name="xit">#REF!</definedName>
    <definedName name="xit1">#REF!</definedName>
    <definedName name="xit1nc">'[4]lam-moi'!#REF!</definedName>
    <definedName name="xit1p">#REF!</definedName>
    <definedName name="xit1pnc">'[4]lam-moi'!#REF!</definedName>
    <definedName name="xit1pvl">'[4]lam-moi'!#REF!</definedName>
    <definedName name="xit1vl">'[4]lam-moi'!#REF!</definedName>
    <definedName name="xit2nc">'[4]lam-moi'!#REF!</definedName>
    <definedName name="xit2nc3p">#REF!</definedName>
    <definedName name="xit2vl">'[4]lam-moi'!#REF!</definedName>
    <definedName name="xit2vl3p">#REF!</definedName>
    <definedName name="xit3p">#REF!</definedName>
    <definedName name="xitnc">'[4]lam-moi'!#REF!</definedName>
    <definedName name="xitnc3p">#REF!</definedName>
    <definedName name="xittnc">'[4]CHITIET VL-NC'!$G$48</definedName>
    <definedName name="xittvl">'[4]CHITIET VL-NC'!$G$44</definedName>
    <definedName name="xitvl">'[4]lam-moi'!#REF!</definedName>
    <definedName name="xitvl3p">#REF!</definedName>
    <definedName name="xl">#REF!</definedName>
    <definedName name="xlc">#REF!</definedName>
    <definedName name="xlk">#REF!</definedName>
    <definedName name="xm">[31]gvl!$N$16</definedName>
    <definedName name="xr1nc">'[4]lam-moi'!#REF!</definedName>
    <definedName name="xr1vl">'[4]lam-moi'!#REF!</definedName>
    <definedName name="xtr3pnc">[4]gtrinh!#REF!</definedName>
    <definedName name="xtr3pvl">[4]gtrinh!#REF!</definedName>
    <definedName name="Z">#REF!</definedName>
    <definedName name="ZYX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7" i="4" l="1"/>
  <c r="I287" i="4" s="1"/>
  <c r="F287" i="4"/>
  <c r="G287" i="4" s="1"/>
  <c r="H284" i="4"/>
  <c r="I284" i="4" s="1"/>
  <c r="F284" i="4"/>
  <c r="G284" i="4" s="1"/>
  <c r="H282" i="4"/>
  <c r="I282" i="4" s="1"/>
  <c r="F282" i="4"/>
  <c r="G282" i="4" s="1"/>
  <c r="H279" i="4"/>
  <c r="I279" i="4" s="1"/>
  <c r="F279" i="4"/>
  <c r="G279" i="4" s="1"/>
  <c r="H277" i="4"/>
  <c r="I277" i="4" s="1"/>
  <c r="F277" i="4"/>
  <c r="G277" i="4" s="1"/>
  <c r="H274" i="4"/>
  <c r="I274" i="4" s="1"/>
  <c r="F274" i="4"/>
  <c r="G274" i="4" s="1"/>
  <c r="H270" i="4"/>
  <c r="I270" i="4" s="1"/>
  <c r="F270" i="4"/>
  <c r="G270" i="4" s="1"/>
  <c r="H267" i="4"/>
  <c r="I267" i="4" s="1"/>
  <c r="F267" i="4"/>
  <c r="G267" i="4" s="1"/>
  <c r="H263" i="4"/>
  <c r="I263" i="4" s="1"/>
  <c r="F263" i="4"/>
  <c r="G263" i="4" s="1"/>
  <c r="H259" i="4"/>
  <c r="I259" i="4" s="1"/>
  <c r="F259" i="4"/>
  <c r="G259" i="4" s="1"/>
  <c r="H257" i="4"/>
  <c r="I257" i="4" s="1"/>
  <c r="F257" i="4"/>
  <c r="G257" i="4" s="1"/>
  <c r="H255" i="4"/>
  <c r="I255" i="4" s="1"/>
  <c r="F255" i="4"/>
  <c r="G255" i="4" s="1"/>
  <c r="H251" i="4"/>
  <c r="I251" i="4" s="1"/>
  <c r="F251" i="4"/>
  <c r="G251" i="4" s="1"/>
  <c r="H248" i="4"/>
  <c r="I248" i="4" s="1"/>
  <c r="F248" i="4"/>
  <c r="G248" i="4" s="1"/>
  <c r="H246" i="4"/>
  <c r="I246" i="4" s="1"/>
  <c r="F246" i="4"/>
  <c r="G246" i="4" s="1"/>
  <c r="H244" i="4"/>
  <c r="I244" i="4" s="1"/>
  <c r="F244" i="4"/>
  <c r="G244" i="4" s="1"/>
  <c r="H242" i="4"/>
  <c r="I242" i="4" s="1"/>
  <c r="F242" i="4"/>
  <c r="G242" i="4" s="1"/>
  <c r="H240" i="4"/>
  <c r="I240" i="4" s="1"/>
  <c r="F240" i="4"/>
  <c r="G240" i="4" s="1"/>
  <c r="H238" i="4"/>
  <c r="I238" i="4" s="1"/>
  <c r="F238" i="4"/>
  <c r="G238" i="4" s="1"/>
  <c r="H235" i="4"/>
  <c r="I235" i="4" s="1"/>
  <c r="F235" i="4"/>
  <c r="G235" i="4" s="1"/>
  <c r="I234" i="4"/>
  <c r="G234" i="4"/>
  <c r="H230" i="4"/>
  <c r="I230" i="4" s="1"/>
  <c r="F230" i="4"/>
  <c r="G230" i="4" s="1"/>
  <c r="H227" i="4"/>
  <c r="I227" i="4" s="1"/>
  <c r="F227" i="4"/>
  <c r="G227" i="4" s="1"/>
  <c r="H224" i="4"/>
  <c r="I224" i="4" s="1"/>
  <c r="F224" i="4"/>
  <c r="G224" i="4" s="1"/>
  <c r="H221" i="4"/>
  <c r="I221" i="4" s="1"/>
  <c r="F221" i="4"/>
  <c r="G221" i="4" s="1"/>
  <c r="H216" i="4"/>
  <c r="I216" i="4" s="1"/>
  <c r="F216" i="4"/>
  <c r="G216" i="4" s="1"/>
  <c r="I215" i="4"/>
  <c r="G215" i="4"/>
  <c r="H211" i="4"/>
  <c r="I211" i="4" s="1"/>
  <c r="F211" i="4"/>
  <c r="G211" i="4" s="1"/>
  <c r="H208" i="4"/>
  <c r="I208" i="4" s="1"/>
  <c r="F208" i="4"/>
  <c r="G208" i="4" s="1"/>
  <c r="H203" i="4"/>
  <c r="I203" i="4" s="1"/>
  <c r="F203" i="4"/>
  <c r="G203" i="4" s="1"/>
  <c r="H200" i="4"/>
  <c r="I200" i="4" s="1"/>
  <c r="F200" i="4"/>
  <c r="G200" i="4" s="1"/>
  <c r="H197" i="4"/>
  <c r="I197" i="4" s="1"/>
  <c r="F197" i="4"/>
  <c r="G197" i="4" s="1"/>
  <c r="H194" i="4"/>
  <c r="I194" i="4" s="1"/>
  <c r="F194" i="4"/>
  <c r="G194" i="4" s="1"/>
  <c r="H191" i="4"/>
  <c r="I191" i="4" s="1"/>
  <c r="F191" i="4"/>
  <c r="G191" i="4" s="1"/>
  <c r="H186" i="4"/>
  <c r="I186" i="4" s="1"/>
  <c r="F186" i="4"/>
  <c r="G186" i="4" s="1"/>
  <c r="H183" i="4"/>
  <c r="I183" i="4" s="1"/>
  <c r="F183" i="4"/>
  <c r="G183" i="4" s="1"/>
  <c r="H179" i="4"/>
  <c r="I179" i="4" s="1"/>
  <c r="F179" i="4"/>
  <c r="G179" i="4" s="1"/>
  <c r="H176" i="4"/>
  <c r="I176" i="4" s="1"/>
  <c r="F176" i="4"/>
  <c r="G176" i="4" s="1"/>
  <c r="H173" i="4"/>
  <c r="I173" i="4" s="1"/>
  <c r="F173" i="4"/>
  <c r="G173" i="4" s="1"/>
  <c r="H170" i="4"/>
  <c r="I170" i="4" s="1"/>
  <c r="F170" i="4"/>
  <c r="G170" i="4" s="1"/>
  <c r="H167" i="4"/>
  <c r="I167" i="4" s="1"/>
  <c r="F167" i="4"/>
  <c r="G167" i="4" s="1"/>
  <c r="H165" i="4"/>
  <c r="I165" i="4" s="1"/>
  <c r="F165" i="4"/>
  <c r="G165" i="4" s="1"/>
  <c r="H161" i="4"/>
  <c r="I161" i="4" s="1"/>
  <c r="F161" i="4"/>
  <c r="G161" i="4" s="1"/>
  <c r="H156" i="4"/>
  <c r="I156" i="4" s="1"/>
  <c r="F156" i="4"/>
  <c r="G156" i="4" s="1"/>
  <c r="H152" i="4"/>
  <c r="I152" i="4" s="1"/>
  <c r="F152" i="4"/>
  <c r="G152" i="4" s="1"/>
  <c r="H149" i="4"/>
  <c r="I149" i="4" s="1"/>
  <c r="F149" i="4"/>
  <c r="G149" i="4" s="1"/>
  <c r="I147" i="4"/>
  <c r="H147" i="4"/>
  <c r="F147" i="4"/>
  <c r="G147" i="4" s="1"/>
  <c r="I144" i="4"/>
  <c r="H144" i="4"/>
  <c r="F144" i="4"/>
  <c r="G144" i="4" s="1"/>
  <c r="I141" i="4"/>
  <c r="H141" i="4"/>
  <c r="F141" i="4"/>
  <c r="G141" i="4" s="1"/>
  <c r="I136" i="4"/>
  <c r="H136" i="4"/>
  <c r="F136" i="4"/>
  <c r="G136" i="4" s="1"/>
  <c r="I132" i="4"/>
  <c r="H132" i="4"/>
  <c r="F132" i="4"/>
  <c r="G132" i="4" s="1"/>
  <c r="I126" i="4"/>
  <c r="H126" i="4"/>
  <c r="F126" i="4"/>
  <c r="G126" i="4" s="1"/>
  <c r="I124" i="4"/>
  <c r="H124" i="4"/>
  <c r="F124" i="4"/>
  <c r="G124" i="4" s="1"/>
  <c r="I122" i="4"/>
  <c r="H122" i="4"/>
  <c r="F122" i="4"/>
  <c r="G122" i="4" s="1"/>
  <c r="I118" i="4"/>
  <c r="H118" i="4"/>
  <c r="F118" i="4"/>
  <c r="G118" i="4" s="1"/>
  <c r="H116" i="4"/>
  <c r="I116" i="4" s="1"/>
  <c r="G116" i="4"/>
  <c r="F116" i="4"/>
  <c r="I114" i="4"/>
  <c r="H114" i="4"/>
  <c r="G114" i="4"/>
  <c r="F114" i="4"/>
  <c r="I112" i="4"/>
  <c r="H112" i="4"/>
  <c r="G112" i="4"/>
  <c r="F112" i="4"/>
  <c r="I109" i="4"/>
  <c r="H109" i="4"/>
  <c r="G109" i="4"/>
  <c r="F109" i="4"/>
  <c r="H106" i="4"/>
  <c r="I106" i="4" s="1"/>
  <c r="F106" i="4"/>
  <c r="G106" i="4" s="1"/>
  <c r="H102" i="4"/>
  <c r="I102" i="4" s="1"/>
  <c r="G102" i="4"/>
  <c r="F102" i="4"/>
  <c r="I98" i="4"/>
  <c r="H98" i="4"/>
  <c r="G98" i="4"/>
  <c r="F98" i="4"/>
  <c r="H95" i="4"/>
  <c r="I95" i="4" s="1"/>
  <c r="F95" i="4"/>
  <c r="G95" i="4" s="1"/>
  <c r="H92" i="4"/>
  <c r="I92" i="4" s="1"/>
  <c r="G92" i="4"/>
  <c r="F92" i="4"/>
  <c r="H89" i="4"/>
  <c r="I89" i="4" s="1"/>
  <c r="F89" i="4"/>
  <c r="G89" i="4" s="1"/>
  <c r="H85" i="4"/>
  <c r="I85" i="4" s="1"/>
  <c r="G85" i="4"/>
  <c r="F85" i="4"/>
  <c r="H82" i="4"/>
  <c r="I82" i="4" s="1"/>
  <c r="F82" i="4"/>
  <c r="G82" i="4" s="1"/>
  <c r="H79" i="4"/>
  <c r="I79" i="4" s="1"/>
  <c r="G79" i="4"/>
  <c r="F79" i="4"/>
  <c r="H76" i="4"/>
  <c r="I76" i="4" s="1"/>
  <c r="F76" i="4"/>
  <c r="G76" i="4" s="1"/>
  <c r="H73" i="4"/>
  <c r="I73" i="4" s="1"/>
  <c r="G73" i="4"/>
  <c r="F73" i="4"/>
  <c r="I72" i="4"/>
  <c r="G72" i="4"/>
  <c r="I69" i="4"/>
  <c r="H69" i="4"/>
  <c r="F69" i="4"/>
  <c r="G69" i="4" s="1"/>
  <c r="H67" i="4"/>
  <c r="I67" i="4" s="1"/>
  <c r="F67" i="4"/>
  <c r="G67" i="4" s="1"/>
  <c r="I64" i="4"/>
  <c r="H64" i="4"/>
  <c r="F64" i="4"/>
  <c r="G64" i="4" s="1"/>
  <c r="H61" i="4"/>
  <c r="I61" i="4" s="1"/>
  <c r="F61" i="4"/>
  <c r="G61" i="4" s="1"/>
  <c r="I56" i="4"/>
  <c r="H56" i="4"/>
  <c r="F56" i="4"/>
  <c r="G56" i="4" s="1"/>
  <c r="F55" i="4"/>
  <c r="I53" i="4"/>
  <c r="H53" i="4"/>
  <c r="F53" i="4"/>
  <c r="G53" i="4" s="1"/>
  <c r="I51" i="4"/>
  <c r="H51" i="4"/>
  <c r="F51" i="4"/>
  <c r="G51" i="4" s="1"/>
  <c r="I49" i="4"/>
  <c r="H49" i="4"/>
  <c r="F49" i="4"/>
  <c r="G49" i="4" s="1"/>
  <c r="I46" i="4"/>
  <c r="H46" i="4"/>
  <c r="F46" i="4"/>
  <c r="G46" i="4" s="1"/>
  <c r="I43" i="4"/>
  <c r="H43" i="4"/>
  <c r="F43" i="4"/>
  <c r="G43" i="4" s="1"/>
  <c r="I41" i="4"/>
  <c r="H41" i="4"/>
  <c r="F41" i="4"/>
  <c r="G41" i="4" s="1"/>
  <c r="I37" i="4"/>
  <c r="H37" i="4"/>
  <c r="F37" i="4"/>
  <c r="G37" i="4" s="1"/>
  <c r="I34" i="4"/>
  <c r="H34" i="4"/>
  <c r="F34" i="4"/>
  <c r="G34" i="4" s="1"/>
  <c r="I30" i="4"/>
  <c r="H30" i="4"/>
  <c r="F30" i="4"/>
  <c r="G30" i="4" s="1"/>
  <c r="I27" i="4"/>
  <c r="H27" i="4"/>
  <c r="F27" i="4"/>
  <c r="G27" i="4" s="1"/>
  <c r="I24" i="4"/>
  <c r="H24" i="4"/>
  <c r="F24" i="4"/>
  <c r="G24" i="4" s="1"/>
  <c r="I21" i="4"/>
  <c r="H21" i="4"/>
  <c r="F21" i="4"/>
  <c r="G21" i="4" s="1"/>
  <c r="I16" i="4"/>
  <c r="H16" i="4"/>
  <c r="F16" i="4"/>
  <c r="G16" i="4" s="1"/>
  <c r="G15" i="4"/>
  <c r="H12" i="4"/>
  <c r="I12" i="4" s="1"/>
  <c r="F12" i="4"/>
  <c r="G12" i="4" s="1"/>
  <c r="H7" i="4"/>
  <c r="I7" i="4" s="1"/>
  <c r="G7" i="4"/>
  <c r="F7" i="4"/>
</calcChain>
</file>

<file path=xl/sharedStrings.xml><?xml version="1.0" encoding="utf-8"?>
<sst xmlns="http://schemas.openxmlformats.org/spreadsheetml/2006/main" count="909" uniqueCount="779">
  <si>
    <t>Hiện trạng</t>
  </si>
  <si>
    <t>Diện tích tự nhiên</t>
  </si>
  <si>
    <t>Khu vực miền núi, cùng cao</t>
  </si>
  <si>
    <t>Phường Suối Hoa</t>
  </si>
  <si>
    <t>Phường Tiền Ninh Vệ</t>
  </si>
  <si>
    <t xml:space="preserve">Phường Kinh Bắc </t>
  </si>
  <si>
    <t>Phường Vạn An</t>
  </si>
  <si>
    <t>Phường Hòa Long</t>
  </si>
  <si>
    <t>Phường Khúc Xuyên</t>
  </si>
  <si>
    <t>Phường Võ Cường</t>
  </si>
  <si>
    <t>Phường Phong Khê</t>
  </si>
  <si>
    <t>Phường Đại Phúc</t>
  </si>
  <si>
    <t>Phường Vũ Ninh</t>
  </si>
  <si>
    <t>Phường Thị Cầu</t>
  </si>
  <si>
    <t>Phường Đáp cầu</t>
  </si>
  <si>
    <t>Phường Kim Chân</t>
  </si>
  <si>
    <t>Phường Khắc Niệm</t>
  </si>
  <si>
    <t>Phường Hạp Lĩnh</t>
  </si>
  <si>
    <t>Phường Vân Dương</t>
  </si>
  <si>
    <t>Phường Nam Sơn</t>
  </si>
  <si>
    <t>Phường Đông Ngàn</t>
  </si>
  <si>
    <t>Phường Tân Hồng</t>
  </si>
  <si>
    <t>Phường Đình Bảng</t>
  </si>
  <si>
    <t>Phường Phù Chẩn</t>
  </si>
  <si>
    <t>Phường Tương Giang</t>
  </si>
  <si>
    <t>Phường Tam Sơn</t>
  </si>
  <si>
    <t>Phường Đồng Nguyên</t>
  </si>
  <si>
    <t>Phường Đồng Kỵ</t>
  </si>
  <si>
    <t>Phường Trang Hạ</t>
  </si>
  <si>
    <t>Phường Phù Khê</t>
  </si>
  <si>
    <t>Phường Hương Mạc</t>
  </si>
  <si>
    <t>Phường Châu Khê</t>
  </si>
  <si>
    <t>Phường Hồ</t>
  </si>
  <si>
    <t>Phường Song Hồ</t>
  </si>
  <si>
    <t>Phường Gia Đông</t>
  </si>
  <si>
    <t>Xã Đại Đồng Thành</t>
  </si>
  <si>
    <t>Phường An Bình</t>
  </si>
  <si>
    <t>Xã Mão Điền</t>
  </si>
  <si>
    <t>Xã Hoài Thượng</t>
  </si>
  <si>
    <t>Xã Nghĩa Đạo</t>
  </si>
  <si>
    <t>Phường Trạm Lộ</t>
  </si>
  <si>
    <t>Phường Thanh Khương</t>
  </si>
  <si>
    <t>Phường Trí Quả</t>
  </si>
  <si>
    <t>Phường Xuân Lâm</t>
  </si>
  <si>
    <t>Xã Ngũ Thái</t>
  </si>
  <si>
    <t>Xã Song Liễu</t>
  </si>
  <si>
    <t>Phường Ninh Xá</t>
  </si>
  <si>
    <t>Xã Nguyệt Đức</t>
  </si>
  <si>
    <t>Phường Phố Mới</t>
  </si>
  <si>
    <t>Phường Việt Hùng</t>
  </si>
  <si>
    <t>Phường Quế Tân</t>
  </si>
  <si>
    <t>Phường Bằng An</t>
  </si>
  <si>
    <t>Phường Phương Liễu</t>
  </si>
  <si>
    <t>Phường Phượng Mao</t>
  </si>
  <si>
    <t>Xã Việt Thống</t>
  </si>
  <si>
    <t>Phường Đại Xuân</t>
  </si>
  <si>
    <t>Phường Phù Lương</t>
  </si>
  <si>
    <t>Xã Ngọc Xá</t>
  </si>
  <si>
    <t>Xã Đào Viên</t>
  </si>
  <si>
    <t>Phường Cách Bi</t>
  </si>
  <si>
    <t>Xã Mộ Đạo</t>
  </si>
  <si>
    <t>Phường Bồng Lai</t>
  </si>
  <si>
    <t>Xã Yên Giả</t>
  </si>
  <si>
    <t>Xã Chi Lăng</t>
  </si>
  <si>
    <t>Xã Phù Lãng</t>
  </si>
  <si>
    <t>Xã Châu Phong</t>
  </si>
  <si>
    <t>Xã Đức Long</t>
  </si>
  <si>
    <t>Thị trấn Chờ</t>
  </si>
  <si>
    <t>Xã Trung Nghĩa</t>
  </si>
  <si>
    <t>Xã Long Châu</t>
  </si>
  <si>
    <t>Xã Đông Tiến</t>
  </si>
  <si>
    <t>Xã Đông Thọ</t>
  </si>
  <si>
    <t>Xã Văn Môn</t>
  </si>
  <si>
    <t>Xã Yên Phụ</t>
  </si>
  <si>
    <t>Xã Tam Giang</t>
  </si>
  <si>
    <t>Xã Hòa Tiến</t>
  </si>
  <si>
    <t>Xã Yên Trung</t>
  </si>
  <si>
    <t>Xã Thụy Hòa</t>
  </si>
  <si>
    <t>Xã Tam Đa</t>
  </si>
  <si>
    <t>Xã Đông Phong</t>
  </si>
  <si>
    <t>Thị trấn Lim</t>
  </si>
  <si>
    <t>Xã Xuân Lai</t>
  </si>
  <si>
    <t>Thị trấn Gia Bình</t>
  </si>
  <si>
    <t>Xã Quỳnh Phú</t>
  </si>
  <si>
    <t>Xã Đại Bái</t>
  </si>
  <si>
    <t>Thị trấn Nhân Thắng</t>
  </si>
  <si>
    <t>Xã Bình Dương</t>
  </si>
  <si>
    <t>Xã Thái Bảo</t>
  </si>
  <si>
    <t>Xã Đại Lai</t>
  </si>
  <si>
    <t>Xã Song Giang</t>
  </si>
  <si>
    <t>Xã Cao Đức</t>
  </si>
  <si>
    <t>Xã Vạn Ninh</t>
  </si>
  <si>
    <t>Xã Lãng Ngâm</t>
  </si>
  <si>
    <t>Xã Giang Sơn</t>
  </si>
  <si>
    <t>Xã Đông Cứu</t>
  </si>
  <si>
    <t>Thị trấn Thứa</t>
  </si>
  <si>
    <t>Xã Tân Lãng</t>
  </si>
  <si>
    <t>Xã Phú Hoà</t>
  </si>
  <si>
    <t>Xã Quảng Phú</t>
  </si>
  <si>
    <t>Xã Bình Định</t>
  </si>
  <si>
    <t>Xã Lâm Thao</t>
  </si>
  <si>
    <t>Xã Phú Lương</t>
  </si>
  <si>
    <t>Xã Trung Chính</t>
  </si>
  <si>
    <t>Xã Quang Minh</t>
  </si>
  <si>
    <t>Xã An Thịnh</t>
  </si>
  <si>
    <t>Xã Trung Kênh</t>
  </si>
  <si>
    <t>Xã An Tập</t>
  </si>
  <si>
    <t>TT</t>
  </si>
  <si>
    <t>Đơn vị hành chính
trước khi sáp nhập</t>
  </si>
  <si>
    <t>Tên đơn vị sau
 khi sắp xếp</t>
  </si>
  <si>
    <t>Quy mô dân số</t>
  </si>
  <si>
    <t>Dân số  thường trú và tạm trú  (người)</t>
  </si>
  <si>
    <t>Diện tích
 sau khi sắp xếp (km2)</t>
  </si>
  <si>
    <t xml:space="preserve">Tỷ lệ diện tích sau khi sắp xếp (%) </t>
  </si>
  <si>
    <t>Dân số sau 
khi sắp xếp (người)</t>
  </si>
  <si>
    <t xml:space="preserve">Tỷ lệ dân số sau khi sắp xếp </t>
  </si>
  <si>
    <t>Yếu tố đặc thù 
(nếu có)</t>
  </si>
  <si>
    <t xml:space="preserve">Phụ lục </t>
  </si>
  <si>
    <t>Thành phố Từ Sơn</t>
  </si>
  <si>
    <t>Thị xã Thuận Thành</t>
  </si>
  <si>
    <t>Thị xã Quế Võ</t>
  </si>
  <si>
    <t>Huyện Yên Phong</t>
  </si>
  <si>
    <t>Huyện Tiên Du</t>
  </si>
  <si>
    <t>Huyện Gia Bình</t>
  </si>
  <si>
    <t>Huyện Lương Tài</t>
  </si>
  <si>
    <t>32.00</t>
  </si>
  <si>
    <t>75.90</t>
  </si>
  <si>
    <t>112.91</t>
  </si>
  <si>
    <t>67.42</t>
  </si>
  <si>
    <t>31.45</t>
  </si>
  <si>
    <t>151.15</t>
  </si>
  <si>
    <t>37.64</t>
  </si>
  <si>
    <t>63.19</t>
  </si>
  <si>
    <t>85.09</t>
  </si>
  <si>
    <t>92.09</t>
  </si>
  <si>
    <t>143.82</t>
  </si>
  <si>
    <t>169.92</t>
  </si>
  <si>
    <t>120.18</t>
  </si>
  <si>
    <t>127.77</t>
  </si>
  <si>
    <t>216.73</t>
  </si>
  <si>
    <t>79.42</t>
  </si>
  <si>
    <t>94.73</t>
  </si>
  <si>
    <t>42.94</t>
  </si>
  <si>
    <t>135.27</t>
  </si>
  <si>
    <t>64.82</t>
  </si>
  <si>
    <t>68.55</t>
  </si>
  <si>
    <t>48.38</t>
  </si>
  <si>
    <t>162.18</t>
  </si>
  <si>
    <t>66.42</t>
  </si>
  <si>
    <t>99.82</t>
  </si>
  <si>
    <t>58.26</t>
  </si>
  <si>
    <t>16.73</t>
  </si>
  <si>
    <t>43.09</t>
  </si>
  <si>
    <t>20.36</t>
  </si>
  <si>
    <t>49.31</t>
  </si>
  <si>
    <t>82.55</t>
  </si>
  <si>
    <t>30.16</t>
  </si>
  <si>
    <t>42.55</t>
  </si>
  <si>
    <t>22.86</t>
  </si>
  <si>
    <t>Các phường</t>
  </si>
  <si>
    <t>26.73</t>
  </si>
  <si>
    <t>51.83</t>
  </si>
  <si>
    <t>153.64</t>
  </si>
  <si>
    <t>69.49</t>
  </si>
  <si>
    <t>101.64</t>
  </si>
  <si>
    <t>94.70</t>
  </si>
  <si>
    <t>102.91</t>
  </si>
  <si>
    <t>66.52</t>
  </si>
  <si>
    <t>63.27</t>
  </si>
  <si>
    <t>61.10</t>
  </si>
  <si>
    <t>64.36</t>
  </si>
  <si>
    <t>89.85</t>
  </si>
  <si>
    <t>34.07</t>
  </si>
  <si>
    <t>122.36</t>
  </si>
  <si>
    <t>95.24</t>
  </si>
  <si>
    <t>90.18</t>
  </si>
  <si>
    <t>85.03</t>
  </si>
  <si>
    <t>83.45</t>
  </si>
  <si>
    <t>77.80</t>
  </si>
  <si>
    <t>150.36</t>
  </si>
  <si>
    <t>106.80</t>
  </si>
  <si>
    <t>108.73</t>
  </si>
  <si>
    <t>76.41</t>
  </si>
  <si>
    <t>Các xã</t>
  </si>
  <si>
    <t>28.71</t>
  </si>
  <si>
    <t>100.29</t>
  </si>
  <si>
    <t xml:space="preserve">Xã Đình Tổ </t>
  </si>
  <si>
    <t>45.81</t>
  </si>
  <si>
    <t>90.68</t>
  </si>
  <si>
    <t>41.38</t>
  </si>
  <si>
    <t>87.96</t>
  </si>
  <si>
    <t>40.71</t>
  </si>
  <si>
    <t>65.04</t>
  </si>
  <si>
    <t>36.00</t>
  </si>
  <si>
    <t>68.59</t>
  </si>
  <si>
    <t>29.67</t>
  </si>
  <si>
    <t>59.08</t>
  </si>
  <si>
    <t>26.24</t>
  </si>
  <si>
    <t>77.91</t>
  </si>
  <si>
    <t>15.05</t>
  </si>
  <si>
    <t>31.09</t>
  </si>
  <si>
    <t>92.91</t>
  </si>
  <si>
    <t>80.20</t>
  </si>
  <si>
    <t>144.73</t>
  </si>
  <si>
    <t>67.96</t>
  </si>
  <si>
    <t>67.45</t>
  </si>
  <si>
    <t>35.47</t>
  </si>
  <si>
    <t>86.91</t>
  </si>
  <si>
    <t>48.82</t>
  </si>
  <si>
    <t>Phường  Hà Mãn</t>
  </si>
  <si>
    <t>65.09</t>
  </si>
  <si>
    <t>33.71</t>
  </si>
  <si>
    <t>100.91</t>
  </si>
  <si>
    <t>52.52</t>
  </si>
  <si>
    <t>43.03</t>
  </si>
  <si>
    <t>164.91</t>
  </si>
  <si>
    <t>66.45</t>
  </si>
  <si>
    <t>176.18</t>
  </si>
  <si>
    <t>51.07</t>
  </si>
  <si>
    <t>150.00</t>
  </si>
  <si>
    <t>54.26</t>
  </si>
  <si>
    <t>40.86</t>
  </si>
  <si>
    <t>51.35</t>
  </si>
  <si>
    <t>74.76</t>
  </si>
  <si>
    <t>104.06</t>
  </si>
  <si>
    <t>45.38</t>
  </si>
  <si>
    <t>89.98</t>
  </si>
  <si>
    <t>44.57</t>
  </si>
  <si>
    <t>56.22</t>
  </si>
  <si>
    <t>23.95</t>
  </si>
  <si>
    <t>44.09</t>
  </si>
  <si>
    <t>44.48</t>
  </si>
  <si>
    <t>81.21</t>
  </si>
  <si>
    <t>48.62</t>
  </si>
  <si>
    <t>60.96</t>
  </si>
  <si>
    <t>26.29</t>
  </si>
  <si>
    <t>46.33</t>
  </si>
  <si>
    <t>36.62</t>
  </si>
  <si>
    <t>41.67</t>
  </si>
  <si>
    <t>86.73</t>
  </si>
  <si>
    <t>27.73</t>
  </si>
  <si>
    <t>120.36</t>
  </si>
  <si>
    <t>50.77</t>
  </si>
  <si>
    <t>147.45</t>
  </si>
  <si>
    <t>36.47</t>
  </si>
  <si>
    <t>141.82</t>
  </si>
  <si>
    <t>61.36</t>
  </si>
  <si>
    <t>Phường Nhân Hòa</t>
  </si>
  <si>
    <t>126.91</t>
  </si>
  <si>
    <t>50.53</t>
  </si>
  <si>
    <t>141.09</t>
  </si>
  <si>
    <t>34.92</t>
  </si>
  <si>
    <t>50.18</t>
  </si>
  <si>
    <t>45.99</t>
  </si>
  <si>
    <t>151.82</t>
  </si>
  <si>
    <t>121.50</t>
  </si>
  <si>
    <t>91.27</t>
  </si>
  <si>
    <t>79.71</t>
  </si>
  <si>
    <t>146.55</t>
  </si>
  <si>
    <t>41.11</t>
  </si>
  <si>
    <t>144.00</t>
  </si>
  <si>
    <t>76.56</t>
  </si>
  <si>
    <t xml:space="preserve">Xã Dũng Liệt </t>
  </si>
  <si>
    <t>39.76</t>
  </si>
  <si>
    <t>69.43</t>
  </si>
  <si>
    <t>39.14</t>
  </si>
  <si>
    <t>90.90</t>
  </si>
  <si>
    <t>41.33</t>
  </si>
  <si>
    <t>89.84</t>
  </si>
  <si>
    <t>47.57</t>
  </si>
  <si>
    <t>157.63</t>
  </si>
  <si>
    <t>28.43</t>
  </si>
  <si>
    <t>63.29</t>
  </si>
  <si>
    <t>29.76</t>
  </si>
  <si>
    <t>70.09</t>
  </si>
  <si>
    <t>25.90</t>
  </si>
  <si>
    <t>96.38</t>
  </si>
  <si>
    <t>26.38</t>
  </si>
  <si>
    <t>37.00</t>
  </si>
  <si>
    <t>78.72</t>
  </si>
  <si>
    <t>30.14</t>
  </si>
  <si>
    <t>75.38</t>
  </si>
  <si>
    <t>29.95</t>
  </si>
  <si>
    <t>82.73</t>
  </si>
  <si>
    <t>20.24</t>
  </si>
  <si>
    <t>83.24</t>
  </si>
  <si>
    <t>26.05</t>
  </si>
  <si>
    <t>65.73</t>
  </si>
  <si>
    <t>Thị trấn</t>
  </si>
  <si>
    <t>39.90</t>
  </si>
  <si>
    <t>138.98</t>
  </si>
  <si>
    <t xml:space="preserve">Xã Phú Lâm </t>
  </si>
  <si>
    <t>57.71</t>
  </si>
  <si>
    <t>122.44</t>
  </si>
  <si>
    <t xml:space="preserve">Xã Nội Duệ </t>
  </si>
  <si>
    <t>17.86</t>
  </si>
  <si>
    <t>66.31</t>
  </si>
  <si>
    <t xml:space="preserve">Xã Liên Bão </t>
  </si>
  <si>
    <t>32.86</t>
  </si>
  <si>
    <t>79.52</t>
  </si>
  <si>
    <t xml:space="preserve">Xã Hiên Vân </t>
  </si>
  <si>
    <t>21.29</t>
  </si>
  <si>
    <t>50.01</t>
  </si>
  <si>
    <t xml:space="preserve">Xã Hoàn Sơn </t>
  </si>
  <si>
    <t>32.71</t>
  </si>
  <si>
    <t>201.47</t>
  </si>
  <si>
    <t xml:space="preserve">Xã Lạc Vệ </t>
  </si>
  <si>
    <t>50.33</t>
  </si>
  <si>
    <t>102.14</t>
  </si>
  <si>
    <t xml:space="preserve">Xã Việt Đoàn </t>
  </si>
  <si>
    <t>40.24</t>
  </si>
  <si>
    <t>84.68</t>
  </si>
  <si>
    <t xml:space="preserve">Xã Phật Tích </t>
  </si>
  <si>
    <t>25.86</t>
  </si>
  <si>
    <t>54.69</t>
  </si>
  <si>
    <t xml:space="preserve">Xã Tân Chi </t>
  </si>
  <si>
    <t>35.90</t>
  </si>
  <si>
    <t>71.69</t>
  </si>
  <si>
    <t xml:space="preserve">Xã Đại Đồng </t>
  </si>
  <si>
    <t>34.90</t>
  </si>
  <si>
    <t>243.13</t>
  </si>
  <si>
    <t xml:space="preserve">Xã Tri Phương </t>
  </si>
  <si>
    <t>27.05</t>
  </si>
  <si>
    <t>82.02</t>
  </si>
  <si>
    <t xml:space="preserve">Xã Minh Đạo </t>
  </si>
  <si>
    <t>28.19</t>
  </si>
  <si>
    <t>51.27</t>
  </si>
  <si>
    <t xml:space="preserve">Xã Cảnh Hưng </t>
  </si>
  <si>
    <t>26.10</t>
  </si>
  <si>
    <t>43.79</t>
  </si>
  <si>
    <t>24.29</t>
  </si>
  <si>
    <t>91.33</t>
  </si>
  <si>
    <t>39.33</t>
  </si>
  <si>
    <t>59.79</t>
  </si>
  <si>
    <t>49.23</t>
  </si>
  <si>
    <t>36.57</t>
  </si>
  <si>
    <t>51.76</t>
  </si>
  <si>
    <t>54.76</t>
  </si>
  <si>
    <t>46.25</t>
  </si>
  <si>
    <t>39.00</t>
  </si>
  <si>
    <t>63.69</t>
  </si>
  <si>
    <t>33.95</t>
  </si>
  <si>
    <t>56.99</t>
  </si>
  <si>
    <t>32.76</t>
  </si>
  <si>
    <t>51.18</t>
  </si>
  <si>
    <t>30.19</t>
  </si>
  <si>
    <t>65.03</t>
  </si>
  <si>
    <t>53.33</t>
  </si>
  <si>
    <t>74.81</t>
  </si>
  <si>
    <t>30.33</t>
  </si>
  <si>
    <t>61.51</t>
  </si>
  <si>
    <t>29.48</t>
  </si>
  <si>
    <t>37.76</t>
  </si>
  <si>
    <t>49.18</t>
  </si>
  <si>
    <t>22.19</t>
  </si>
  <si>
    <t>65.37</t>
  </si>
  <si>
    <t>38.95</t>
  </si>
  <si>
    <t>66.71</t>
  </si>
  <si>
    <t>48.14</t>
  </si>
  <si>
    <t>85.24</t>
  </si>
  <si>
    <t>63.00</t>
  </si>
  <si>
    <t>79.73</t>
  </si>
  <si>
    <t>33.57</t>
  </si>
  <si>
    <t>76.13</t>
  </si>
  <si>
    <t>51.95</t>
  </si>
  <si>
    <t>89.06</t>
  </si>
  <si>
    <t>43.14</t>
  </si>
  <si>
    <t>66.19</t>
  </si>
  <si>
    <t>52.48</t>
  </si>
  <si>
    <t>69.20</t>
  </si>
  <si>
    <t>54.38</t>
  </si>
  <si>
    <t>69.96</t>
  </si>
  <si>
    <t>24.76</t>
  </si>
  <si>
    <t>29.34</t>
  </si>
  <si>
    <t>20.76</t>
  </si>
  <si>
    <t>42.07</t>
  </si>
  <si>
    <t>79.92</t>
  </si>
  <si>
    <t>47.45</t>
  </si>
  <si>
    <t>33.81</t>
  </si>
  <si>
    <t>77.14</t>
  </si>
  <si>
    <t xml:space="preserve">Tổng: </t>
  </si>
  <si>
    <t>Nơi đặt trung tâm hành chính</t>
  </si>
  <si>
    <t>Phường Thanh Bình</t>
  </si>
  <si>
    <t>Phường Thuận Phước</t>
  </si>
  <si>
    <t>Phường Thạch Thang</t>
  </si>
  <si>
    <t>Phường Hải Châu</t>
  </si>
  <si>
    <t>Phường Phước Ninh</t>
  </si>
  <si>
    <t>Phường Bình Thuận</t>
  </si>
  <si>
    <t>Phường Hòa Thuận Tây</t>
  </si>
  <si>
    <t>Phường Hòa Cường Bắc</t>
  </si>
  <si>
    <t>Phường Hòa Cường Nam</t>
  </si>
  <si>
    <t>Phường Xuân Hà</t>
  </si>
  <si>
    <t>Phường Chính Gián</t>
  </si>
  <si>
    <t>Phường Thạc Gián</t>
  </si>
  <si>
    <t>Phường Thanh Khê Đông</t>
  </si>
  <si>
    <t>Phường Thanh Khê Tây</t>
  </si>
  <si>
    <t>Phường An Khê</t>
  </si>
  <si>
    <t>Phường Hoà An</t>
  </si>
  <si>
    <t>Phường Hoà Phát</t>
  </si>
  <si>
    <t>Phường Phước Mỹ</t>
  </si>
  <si>
    <t>Phường An Hải Bắc</t>
  </si>
  <si>
    <t>Phường An Hải Nam</t>
  </si>
  <si>
    <t>Phường Thọ Quang</t>
  </si>
  <si>
    <t>Phường Nại Hiên Đông</t>
  </si>
  <si>
    <t>Phường Mân Thái</t>
  </si>
  <si>
    <t>Phường Mỹ An</t>
  </si>
  <si>
    <t>Phường Khuê Mỹ</t>
  </si>
  <si>
    <t>Phường Hòa Hải</t>
  </si>
  <si>
    <t>Phường Hòa Quý</t>
  </si>
  <si>
    <t>Phường Hòa Cường</t>
  </si>
  <si>
    <t>Phường Thanh Khê</t>
  </si>
  <si>
    <t>Phường An Hải</t>
  </si>
  <si>
    <t>Phường Sơn Trà</t>
  </si>
  <si>
    <t>Phường Ngũ Hành Sơn</t>
  </si>
  <si>
    <t>Phường Hòa Minh</t>
  </si>
  <si>
    <t>Phường Hòa Khánh Nam</t>
  </si>
  <si>
    <t>Xã Hòa Sơn</t>
  </si>
  <si>
    <t>Phường Hòa Khánh</t>
  </si>
  <si>
    <t>Phường Hòa Hiệp Bắc</t>
  </si>
  <si>
    <t>Phường Hòa Hiệp Nam</t>
  </si>
  <si>
    <t>Xã Hòa Bắc</t>
  </si>
  <si>
    <t>Phường Hòa Khánh Bắc</t>
  </si>
  <si>
    <t>Xã Hòa Liên (phần còn lại)</t>
  </si>
  <si>
    <t>Xã Hòa Liên (một phần)</t>
  </si>
  <si>
    <t>Phường Hải Vân</t>
  </si>
  <si>
    <t>Phường Liên Chiểu</t>
  </si>
  <si>
    <t>Phường Khuê Trung</t>
  </si>
  <si>
    <t>Phường Hòa Thọ Đông</t>
  </si>
  <si>
    <t>Phường Hòa Thọ Tây</t>
  </si>
  <si>
    <t>Phường Hòa Xuân</t>
  </si>
  <si>
    <t>Xã Hòa Châu</t>
  </si>
  <si>
    <t>Xã Hòa Phước</t>
  </si>
  <si>
    <t>Xã Hòa Phong</t>
  </si>
  <si>
    <t>Xã Hòa Phú</t>
  </si>
  <si>
    <t>Xã Hòa Khương</t>
  </si>
  <si>
    <t>Xã Hòa Ninh</t>
  </si>
  <si>
    <t>Xã Hòa Nhơn</t>
  </si>
  <si>
    <t>Phường Cẩm Lệ</t>
  </si>
  <si>
    <t>Xã Hòa Vang</t>
  </si>
  <si>
    <t>Xã Bà Nà</t>
  </si>
  <si>
    <t>Đặc khu Hoàng Sa</t>
  </si>
  <si>
    <t>Huyện Hoàng Sa</t>
  </si>
  <si>
    <t xml:space="preserve">Xã Hòa Khương </t>
  </si>
  <si>
    <t>Trụ sở UBND huyện Hoàng Sa tại Nhà Trưng bày Hoàng Sa</t>
  </si>
  <si>
    <t>Xã Núi Thành</t>
  </si>
  <si>
    <t>Xã Tam Quang</t>
  </si>
  <si>
    <t>Xã Tam Nghĩa</t>
  </si>
  <si>
    <t>Xã Tam Hiệp</t>
  </si>
  <si>
    <t>Thị trấn Núi Thành</t>
  </si>
  <si>
    <t>Xã Tam Mỹ</t>
  </si>
  <si>
    <t>Xã Tam Mỹ Đông</t>
  </si>
  <si>
    <t xml:space="preserve">Xã Tam Mỹ Tây </t>
  </si>
  <si>
    <t>Xã Tam Mỹ Tây</t>
  </si>
  <si>
    <t>Xã Tam Trà</t>
  </si>
  <si>
    <t>Xã Tam Anh</t>
  </si>
  <si>
    <t>Xã Tam Hòa</t>
  </si>
  <si>
    <t>Xã Tam Anh Nam</t>
  </si>
  <si>
    <t>Xã Tam Anh Bắc</t>
  </si>
  <si>
    <t>Xã Đức Phú</t>
  </si>
  <si>
    <t>Xã Tam Sơn</t>
  </si>
  <si>
    <t>Xã Tam Thạnh</t>
  </si>
  <si>
    <t>Xã Tam Xuân</t>
  </si>
  <si>
    <t>Xã Tam Xuân 1</t>
  </si>
  <si>
    <t xml:space="preserve">Xã Tam Xuân 2 </t>
  </si>
  <si>
    <t>Xã Tam Xuân 2</t>
  </si>
  <si>
    <t>Xã Tam Tiến</t>
  </si>
  <si>
    <t>Xã Tam Hải</t>
  </si>
  <si>
    <t>Phường Tam Kỳ</t>
  </si>
  <si>
    <t>Phường An Mỹ</t>
  </si>
  <si>
    <t>Phường An Xuân</t>
  </si>
  <si>
    <t>Phường Trường Xuân</t>
  </si>
  <si>
    <t>Phường Quảng Phú</t>
  </si>
  <si>
    <t>Xã Tam Phú</t>
  </si>
  <si>
    <t>Xã Tam Thanh</t>
  </si>
  <si>
    <t>Phường An Phú</t>
  </si>
  <si>
    <t>Phường Hương Trà</t>
  </si>
  <si>
    <t>Phường An Sơn</t>
  </si>
  <si>
    <t>Phường Hòa Hương</t>
  </si>
  <si>
    <t>Xã Tam Ngọc</t>
  </si>
  <si>
    <t>Phường Bàn Thạch</t>
  </si>
  <si>
    <t>Phường Tân Thạnh</t>
  </si>
  <si>
    <t>Phường Hòa Thuận</t>
  </si>
  <si>
    <t>Xã Tam Thăng</t>
  </si>
  <si>
    <t>Xã Tây Hồ</t>
  </si>
  <si>
    <t>Xã Tam An</t>
  </si>
  <si>
    <t>Xã Tam Phước</t>
  </si>
  <si>
    <t>Xã Tam Thành</t>
  </si>
  <si>
    <t>Xã Tam Lộc</t>
  </si>
  <si>
    <t>Xã Chiên Đàn</t>
  </si>
  <si>
    <t>Thị trấn Phú Thịnh</t>
  </si>
  <si>
    <t>Xã Tam Đàn</t>
  </si>
  <si>
    <t>Xã Tam Thái</t>
  </si>
  <si>
    <t>Xã Phú Ninh</t>
  </si>
  <si>
    <t>Xã Tam Dân</t>
  </si>
  <si>
    <t>Xã Tam Đại</t>
  </si>
  <si>
    <t>Xã Tam Lãnh</t>
  </si>
  <si>
    <t>Xã Lãnh Ngọc</t>
  </si>
  <si>
    <t>Xã Tiên Hiệp</t>
  </si>
  <si>
    <t>x</t>
  </si>
  <si>
    <t xml:space="preserve">Xã Tiên Hiệp </t>
  </si>
  <si>
    <t>Xã Tiên Ngọc</t>
  </si>
  <si>
    <t>Xã Tiên Lãnh</t>
  </si>
  <si>
    <t>Xã Tiên Phước</t>
  </si>
  <si>
    <t>Thị trấn Tiên Kỳ</t>
  </si>
  <si>
    <t>Xã Tiên Mỹ</t>
  </si>
  <si>
    <t>Xã Tiên Phong</t>
  </si>
  <si>
    <t>Xã Tiên Thọ</t>
  </si>
  <si>
    <t>Xã Thạnh Bình</t>
  </si>
  <si>
    <t>Xã Tiên An</t>
  </si>
  <si>
    <t>Xã Tiên Cảnh</t>
  </si>
  <si>
    <t>Xã Tiên Lộc</t>
  </si>
  <si>
    <t>Xã Tiên Lập</t>
  </si>
  <si>
    <t>Xã Sơn Cẩm Hà</t>
  </si>
  <si>
    <t>Xã Tiên Hà</t>
  </si>
  <si>
    <t>Xã Tiên Châu</t>
  </si>
  <si>
    <t>Xã Tiên Sơn</t>
  </si>
  <si>
    <t>Xã Trà Liên</t>
  </si>
  <si>
    <t>Xã Trà Đông</t>
  </si>
  <si>
    <t>Xã Trà Nú</t>
  </si>
  <si>
    <t>Xã Trà Kót</t>
  </si>
  <si>
    <t>Xã Trà Giáp</t>
  </si>
  <si>
    <t>Xã Trà Ka</t>
  </si>
  <si>
    <t>Xã Trà Tân</t>
  </si>
  <si>
    <t>Xã Trà Giác</t>
  </si>
  <si>
    <t>Xã Trà Đốc</t>
  </si>
  <si>
    <t>Xã Trà Bui</t>
  </si>
  <si>
    <t>Xã Trà My</t>
  </si>
  <si>
    <t>Xã Trà Sơn</t>
  </si>
  <si>
    <t>Xã Trà My/ Trà Sơn</t>
  </si>
  <si>
    <t>Thị trấn Trà My</t>
  </si>
  <si>
    <t>Xã Trà Giang</t>
  </si>
  <si>
    <t>Xã Trà Dương</t>
  </si>
  <si>
    <t>Xã Trà Mai</t>
  </si>
  <si>
    <t>Xã Trà Don</t>
  </si>
  <si>
    <t>Xã Trà Tập</t>
  </si>
  <si>
    <t>Xã Trà Cang</t>
  </si>
  <si>
    <t>Xã Trà Vân</t>
  </si>
  <si>
    <t>Xã Trà Vinh</t>
  </si>
  <si>
    <t>Xã Trà Linh</t>
  </si>
  <si>
    <t>Xã Trà Nam</t>
  </si>
  <si>
    <t>Xã Trà Leng</t>
  </si>
  <si>
    <t>Xã Trà Dơn</t>
  </si>
  <si>
    <t>Xã Thăng Bình</t>
  </si>
  <si>
    <t>Thị trấn Hà Lam</t>
  </si>
  <si>
    <t>Xã Bình Nguyên</t>
  </si>
  <si>
    <t>Xã Bình Quý</t>
  </si>
  <si>
    <t>Xã Bình Phục</t>
  </si>
  <si>
    <t>Xã Thăng An</t>
  </si>
  <si>
    <t>Xã Bình Triều</t>
  </si>
  <si>
    <t>Xã Bình Giang</t>
  </si>
  <si>
    <t>Xã Bình Đào</t>
  </si>
  <si>
    <t>Xã Bình Minh</t>
  </si>
  <si>
    <t>Xã Thăng Trường</t>
  </si>
  <si>
    <t>Xã Bình Nam</t>
  </si>
  <si>
    <t>Xã Bình Hải</t>
  </si>
  <si>
    <t>Xã Bình Sa</t>
  </si>
  <si>
    <t>Xã Thăng Điền</t>
  </si>
  <si>
    <t>Xã Bình An</t>
  </si>
  <si>
    <t>Xã Bình Trung</t>
  </si>
  <si>
    <t>Xã Bình Tú</t>
  </si>
  <si>
    <t>Xã Thăng Phú</t>
  </si>
  <si>
    <t>Xã Bình Phú</t>
  </si>
  <si>
    <t>Xã Bình Quế</t>
  </si>
  <si>
    <t>Xã Đồng Dương</t>
  </si>
  <si>
    <t>Xã Bình Lãnh</t>
  </si>
  <si>
    <t xml:space="preserve">Xã Bình Trị </t>
  </si>
  <si>
    <t>Xã Bình Trị</t>
  </si>
  <si>
    <t>Xã Quế Sơn Trung</t>
  </si>
  <si>
    <t>Xã Quế Mỹ</t>
  </si>
  <si>
    <t>Xã Quế Hiệp</t>
  </si>
  <si>
    <t>Xã Quế Thuận</t>
  </si>
  <si>
    <t>Xã Quế Châu</t>
  </si>
  <si>
    <t>Xã Quế Sơn</t>
  </si>
  <si>
    <t>Xã Quế Minh</t>
  </si>
  <si>
    <t>Thị trấn Đông Phú</t>
  </si>
  <si>
    <t>Xã Quế An</t>
  </si>
  <si>
    <t>Xã Quế Long</t>
  </si>
  <si>
    <t>Xã Quế Phong</t>
  </si>
  <si>
    <t>Xã Xuân Phú</t>
  </si>
  <si>
    <t>Xã Quế Xuân 1</t>
  </si>
  <si>
    <t>Xã Quế Xuân 2</t>
  </si>
  <si>
    <t>Thị trấn Hương An</t>
  </si>
  <si>
    <t>Xã Quế Phú</t>
  </si>
  <si>
    <t>Xã Nông Sơn</t>
  </si>
  <si>
    <t>Thị trấn Trung Phước</t>
  </si>
  <si>
    <t>Xã Quế Lộc</t>
  </si>
  <si>
    <t>Xã Quế Phước</t>
  </si>
  <si>
    <t>Xã Quế Lâm</t>
  </si>
  <si>
    <t>Xã Phước Ninh</t>
  </si>
  <si>
    <t>Xã Ninh Phước</t>
  </si>
  <si>
    <t>Xã Duy Nghĩa</t>
  </si>
  <si>
    <t>Xã Duy Thành</t>
  </si>
  <si>
    <t xml:space="preserve">Xã Duy Nghĩa </t>
  </si>
  <si>
    <t>Xã Duy Hải</t>
  </si>
  <si>
    <t>Xã Nam Phước</t>
  </si>
  <si>
    <t>Xã Duy Phước</t>
  </si>
  <si>
    <t>Xã Duy Vinh</t>
  </si>
  <si>
    <t>Thị trấn Nam Phước</t>
  </si>
  <si>
    <t>Xã Duy Xuyên</t>
  </si>
  <si>
    <t>Xã Duy Trung</t>
  </si>
  <si>
    <t xml:space="preserve">Xã Duy Trung </t>
  </si>
  <si>
    <t>Xã Duy Sơn</t>
  </si>
  <si>
    <t>Xã Duy Trinh</t>
  </si>
  <si>
    <t>Xã Thu Bồn</t>
  </si>
  <si>
    <t>Xã Duy Châu</t>
  </si>
  <si>
    <t>Xã Duy Hòa</t>
  </si>
  <si>
    <t>Xã Duy Phú</t>
  </si>
  <si>
    <t>Xã Duy Tân</t>
  </si>
  <si>
    <t>Phường Điện Bàn</t>
  </si>
  <si>
    <t>Phường Điện Phương</t>
  </si>
  <si>
    <t>Phường Điện Minh</t>
  </si>
  <si>
    <t>Phường Vĩnh Điện</t>
  </si>
  <si>
    <t>Phường Điện Bàn Đông</t>
  </si>
  <si>
    <t>Phường Điện Nam Đông</t>
  </si>
  <si>
    <t>Phường Điện Nam Trung</t>
  </si>
  <si>
    <t>Phường Điện Dương</t>
  </si>
  <si>
    <t>Phường Điện Ngọc</t>
  </si>
  <si>
    <t>Phường Điện Nam Bắc</t>
  </si>
  <si>
    <t>Phường An Thắng</t>
  </si>
  <si>
    <t>Phường Điện An</t>
  </si>
  <si>
    <t>Phường Điện Thắng Nam</t>
  </si>
  <si>
    <t>Phường Điện Thắng Trung</t>
  </si>
  <si>
    <t>Phường Điện Bàn Bắc</t>
  </si>
  <si>
    <t>Xã Điện Tiến</t>
  </si>
  <si>
    <t>Xã Điện Hòa</t>
  </si>
  <si>
    <t xml:space="preserve">Phường Điện Thắng Bắc </t>
  </si>
  <si>
    <t>Xã Điện Bàn Tây</t>
  </si>
  <si>
    <t>Xã Điện Thọ</t>
  </si>
  <si>
    <t>Xã Điện Phước</t>
  </si>
  <si>
    <t>Xã Điện Hồng</t>
  </si>
  <si>
    <t>Xã Gò Nổi</t>
  </si>
  <si>
    <t>Xã Điện Phong</t>
  </si>
  <si>
    <t>Xã Điện Trung</t>
  </si>
  <si>
    <t>Xã Điện Quang</t>
  </si>
  <si>
    <t>Phường Hội An</t>
  </si>
  <si>
    <t>Phường Minh An</t>
  </si>
  <si>
    <t>Phường Sơn Phong và phường Minh An</t>
  </si>
  <si>
    <t>Phường Cẩm Phô</t>
  </si>
  <si>
    <t>Phường Sơn Phong</t>
  </si>
  <si>
    <t>Phường Cẩm Nam</t>
  </si>
  <si>
    <t>Xã Cẩm Kim</t>
  </si>
  <si>
    <t>Phường Hội An Đông</t>
  </si>
  <si>
    <t>Phường Cẩm Châu</t>
  </si>
  <si>
    <t xml:space="preserve">Phường Cẩm Châu </t>
  </si>
  <si>
    <t>Phường Cửa Đại</t>
  </si>
  <si>
    <t>Xã Cẩm Thanh</t>
  </si>
  <si>
    <t>Phường Hội An Tây</t>
  </si>
  <si>
    <t>Xã Cẩm Hà</t>
  </si>
  <si>
    <t>Phường Tân An</t>
  </si>
  <si>
    <t>Phường Thanh Hà</t>
  </si>
  <si>
    <t>Phường Cẩm An</t>
  </si>
  <si>
    <t>Xã Tân Hiệp</t>
  </si>
  <si>
    <t>Xã đảo</t>
  </si>
  <si>
    <t>Xã Đại Lộc</t>
  </si>
  <si>
    <t>Thị trấn Ái Nghĩa</t>
  </si>
  <si>
    <t>Xã Đại Hiệp</t>
  </si>
  <si>
    <t>Xã Đại Hoà</t>
  </si>
  <si>
    <t>Xã Đại An</t>
  </si>
  <si>
    <t>Xã Đại Nghĩa</t>
  </si>
  <si>
    <t>Xã Hà Nha</t>
  </si>
  <si>
    <t>Xã Đại Quang</t>
  </si>
  <si>
    <t>Xã  Đại Đồng</t>
  </si>
  <si>
    <t>Xã Đại Đồng</t>
  </si>
  <si>
    <t>Xã Đại Hồng</t>
  </si>
  <si>
    <t>Xã Thượng Đức</t>
  </si>
  <si>
    <t>Xã Đại Lãnh</t>
  </si>
  <si>
    <t>Xã  Đại Lãnh</t>
  </si>
  <si>
    <t>Xã Đại Hưng</t>
  </si>
  <si>
    <t>Xã Đại Sơn</t>
  </si>
  <si>
    <t>Xã Vu Gia</t>
  </si>
  <si>
    <t>Xã Đại Phong</t>
  </si>
  <si>
    <t>Xã  Đại Minh</t>
  </si>
  <si>
    <t>Xã Đại Minh</t>
  </si>
  <si>
    <t>Xã Đại Cường</t>
  </si>
  <si>
    <t>Xã Phú Thuận</t>
  </si>
  <si>
    <t>Xã Đại Tân</t>
  </si>
  <si>
    <t>Xã  Đại Thắng</t>
  </si>
  <si>
    <t>Xã Đại Thắng</t>
  </si>
  <si>
    <t>Xã Đại Chánh</t>
  </si>
  <si>
    <t>Xã Đại Thạnh</t>
  </si>
  <si>
    <t>Xã Thạnh Mỹ</t>
  </si>
  <si>
    <t>Thị trấn Thạnh Mỹ</t>
  </si>
  <si>
    <t>Xã Bến Giằng</t>
  </si>
  <si>
    <t>Xã Ca Dy</t>
  </si>
  <si>
    <t>Xã  Tà Bhing</t>
  </si>
  <si>
    <t>Xã Tà Bhing</t>
  </si>
  <si>
    <t>Xã Tà Pơơ</t>
  </si>
  <si>
    <t>Xã Nam Giang</t>
  </si>
  <si>
    <t>Xã Zuôih</t>
  </si>
  <si>
    <t>Xã  Chà Vàl</t>
  </si>
  <si>
    <t>Xã Chà Vàl</t>
  </si>
  <si>
    <t>Xã Đắc Pring</t>
  </si>
  <si>
    <t xml:space="preserve">Xã  Đắc Pre </t>
  </si>
  <si>
    <t>Xã Đắc Pre</t>
  </si>
  <si>
    <t>Xã La Dêê</t>
  </si>
  <si>
    <t>Xã  La Dêê</t>
  </si>
  <si>
    <t>Xã Đắc Tôi</t>
  </si>
  <si>
    <t>Xã La Êê</t>
  </si>
  <si>
    <t>Xã Chơ Chun</t>
  </si>
  <si>
    <t>Xã Sông Vàng</t>
  </si>
  <si>
    <t>Xã Tư</t>
  </si>
  <si>
    <t>Xã  Ba</t>
  </si>
  <si>
    <t>Xã Ba</t>
  </si>
  <si>
    <t>Xã Sông Kôn</t>
  </si>
  <si>
    <t xml:space="preserve">Xã  Jơ Ngây </t>
  </si>
  <si>
    <t>Xã A Ting</t>
  </si>
  <si>
    <t>Xã Jơ Ngây</t>
  </si>
  <si>
    <t>Xã Đông Giang</t>
  </si>
  <si>
    <t>Thị trấn Prao</t>
  </si>
  <si>
    <t>Xã Tà Lu</t>
  </si>
  <si>
    <t>Xã A Rooih</t>
  </si>
  <si>
    <t>Xã Zà Hung</t>
  </si>
  <si>
    <t>Xã Bến Hiên</t>
  </si>
  <si>
    <t>Xã Kà Dăng</t>
  </si>
  <si>
    <t>Xã Mà Cooih</t>
  </si>
  <si>
    <t>Xã Avương</t>
  </si>
  <si>
    <t xml:space="preserve">Xã  Bhalêê </t>
  </si>
  <si>
    <t>Xã Bhalêê</t>
  </si>
  <si>
    <t>Xã Tây Giang</t>
  </si>
  <si>
    <t>Xã Atiêng</t>
  </si>
  <si>
    <t>Xã Dang</t>
  </si>
  <si>
    <t>Xã Anông</t>
  </si>
  <si>
    <t>Xã Lăng</t>
  </si>
  <si>
    <t>Xã Hùng Sơn</t>
  </si>
  <si>
    <t>Xã Tr'hy</t>
  </si>
  <si>
    <t>Xã Axan</t>
  </si>
  <si>
    <t>Xã Ch'ơm</t>
  </si>
  <si>
    <t>Xã Gari</t>
  </si>
  <si>
    <t>Xã Hiệp Đức</t>
  </si>
  <si>
    <t>Xã Quế Tân</t>
  </si>
  <si>
    <t>Thị trấn Tân Bình</t>
  </si>
  <si>
    <t>Xã Quế Lưu</t>
  </si>
  <si>
    <t>Xã Việt An</t>
  </si>
  <si>
    <t>Xã Thăng Phước</t>
  </si>
  <si>
    <t xml:space="preserve">Xã Bình Lâm </t>
  </si>
  <si>
    <t>Xã Bình Sơn</t>
  </si>
  <si>
    <t>Xã Quế Thọ</t>
  </si>
  <si>
    <t>Xã Bình Lâm</t>
  </si>
  <si>
    <t>Xã Phước Trà</t>
  </si>
  <si>
    <t>Xã Sông Trà</t>
  </si>
  <si>
    <t>Xã Phước Gia</t>
  </si>
  <si>
    <t>Xã Khâm Đức</t>
  </si>
  <si>
    <t>Thị trấn Khâm Đức</t>
  </si>
  <si>
    <t>Xã Phước Xuân</t>
  </si>
  <si>
    <t>Xã Phước Năng</t>
  </si>
  <si>
    <t>Xã Phước Đức</t>
  </si>
  <si>
    <t>Xã Phước Mỹ</t>
  </si>
  <si>
    <t>Xã Phước Chánh</t>
  </si>
  <si>
    <t>Xã Phước Công</t>
  </si>
  <si>
    <t>Xã Phước Thành</t>
  </si>
  <si>
    <t>Xã Phước Lộc</t>
  </si>
  <si>
    <t>Xã Phước Kim</t>
  </si>
  <si>
    <t>Xã Phước Hiệp</t>
  </si>
  <si>
    <t>Xã Phước Hoà</t>
  </si>
  <si>
    <r>
      <t>Diện tích 
 trước khi sắp xếp (Km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</si>
  <si>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 xml:space="preserve">Xã Tiên Sơn </t>
    </r>
    <r>
      <rPr>
        <i/>
        <sz val="12"/>
        <rFont val="Times New Roman"/>
        <family val="1"/>
      </rPr>
      <t>(xã Tiên Cẩm cũ)</t>
    </r>
  </si>
  <si>
    <t>Xã Tân Hiệp (không sắp xếp)</t>
  </si>
  <si>
    <t>Thị trấn Tân Bình hiện nay</t>
  </si>
  <si>
    <t>Thị trấn Khâm Đức hiện nay</t>
  </si>
  <si>
    <t xml:space="preserve">Xã Sông Trà </t>
  </si>
  <si>
    <t xml:space="preserve">Thị trấn Prao hiện nay </t>
  </si>
  <si>
    <t xml:space="preserve"> Thị trấn Thạnh Mỹ hiện nay</t>
  </si>
  <si>
    <t xml:space="preserve"> Thị trấn Ái Nghĩa hiện nay </t>
  </si>
  <si>
    <t xml:space="preserve"> Phường Vĩnh Điện</t>
  </si>
  <si>
    <t xml:space="preserve">Thị trấn Nam Phước hiện nay </t>
  </si>
  <si>
    <t xml:space="preserve"> Thị trấn Trung Phước hiện nay</t>
  </si>
  <si>
    <t xml:space="preserve">Xã Quế Phú  </t>
  </si>
  <si>
    <t>Thị trấn Đông Phú hiện nay</t>
  </si>
  <si>
    <r>
      <t xml:space="preserve">Xã Bình Phú </t>
    </r>
    <r>
      <rPr>
        <i/>
        <sz val="12"/>
        <rFont val="Times New Roman"/>
        <family val="1"/>
      </rPr>
      <t>(xã Bình Chánh cũ)</t>
    </r>
  </si>
  <si>
    <t xml:space="preserve">Xã Bình Trung </t>
  </si>
  <si>
    <t xml:space="preserve">Xã Bình Dương </t>
  </si>
  <si>
    <t>Thị trấn Hà Lam hiện nay</t>
  </si>
  <si>
    <t xml:space="preserve">Thị trấn Tiên Kỳ hiện nay </t>
  </si>
  <si>
    <t>Thị trấn Phú Thịnh hiện nay</t>
  </si>
  <si>
    <t xml:space="preserve"> Phường An Phú</t>
  </si>
  <si>
    <t>Xã Tam Hải (không sắp xếp)</t>
  </si>
  <si>
    <t xml:space="preserve">Thị trấn Núi Thành hiện nay </t>
  </si>
  <si>
    <t>CHI TIẾT PHƯƠNG ÁN SẮP XẾP ĐƠN VỊ HÀNH CHÍNH CẤP XÃ CỦA THÀNH PHỐ ĐÀ NẴNG MỚI NĂM 2025</t>
  </si>
  <si>
    <t>(Kèm theo Tờ trình số: 402/TTr-CP ngày 09/5/2025 của Chính phủ)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</si>
</sst>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#,##0;[Red]#,##0"/>
    <numFmt numFmtId="167" formatCode="#,##0\ _₫"/>
    <numFmt numFmtId="168" formatCode="#,##0.00\ _₫"/>
    <numFmt numFmtId="169" formatCode="#,##0.0\ _₫"/>
  </numFmts>
  <fonts count="14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3"/>
      <color rgb="FF000000"/>
      <name val="Times New Roman"/>
      <family val="1"/>
    </font>
    <font>
      <i/>
      <sz val="12"/>
      <name val="Times New Roman"/>
      <family val="1"/>
    </font>
    <font>
      <vertAlign val="superscript"/>
      <sz val="12"/>
      <name val="Times New Roman"/>
      <family val="1"/>
    </font>
    <font>
      <i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</cellStyleXfs>
  <cellXfs count="172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top" wrapText="1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3" fontId="5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2" fontId="8" fillId="2" borderId="6" xfId="0" applyNumberFormat="1" applyFont="1" applyFill="1" applyBorder="1" applyAlignment="1">
      <alignment horizontal="center" vertical="center"/>
    </xf>
    <xf numFmtId="167" fontId="8" fillId="2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2" fontId="8" fillId="0" borderId="6" xfId="0" applyNumberFormat="1" applyFont="1" applyBorder="1" applyAlignment="1">
      <alignment horizontal="center" vertical="center"/>
    </xf>
    <xf numFmtId="167" fontId="8" fillId="0" borderId="6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5" applyFont="1" applyBorder="1" applyAlignment="1">
      <alignment horizontal="left" vertical="center"/>
    </xf>
    <xf numFmtId="0" fontId="2" fillId="2" borderId="6" xfId="5" applyFont="1" applyFill="1" applyBorder="1" applyAlignment="1">
      <alignment horizontal="left" vertical="center"/>
    </xf>
    <xf numFmtId="0" fontId="2" fillId="2" borderId="6" xfId="5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2" fontId="2" fillId="2" borderId="6" xfId="0" applyNumberFormat="1" applyFont="1" applyFill="1" applyBorder="1" applyAlignment="1">
      <alignment horizontal="center"/>
    </xf>
    <xf numFmtId="167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0" fontId="2" fillId="0" borderId="6" xfId="0" applyFont="1" applyBorder="1"/>
    <xf numFmtId="0" fontId="2" fillId="2" borderId="6" xfId="0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vertical="center" wrapText="1"/>
    </xf>
    <xf numFmtId="164" fontId="2" fillId="2" borderId="6" xfId="4" applyNumberFormat="1" applyFont="1" applyFill="1" applyBorder="1" applyAlignment="1">
      <alignment vertical="center" wrapText="1"/>
    </xf>
    <xf numFmtId="164" fontId="2" fillId="2" borderId="6" xfId="4" applyNumberFormat="1" applyFont="1" applyFill="1" applyBorder="1" applyAlignment="1">
      <alignment horizontal="right" vertical="center" wrapText="1"/>
    </xf>
    <xf numFmtId="165" fontId="2" fillId="2" borderId="6" xfId="4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/>
    </xf>
    <xf numFmtId="167" fontId="2" fillId="0" borderId="6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10" fontId="2" fillId="2" borderId="6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2" fontId="2" fillId="2" borderId="6" xfId="4" applyNumberFormat="1" applyFont="1" applyFill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167" fontId="2" fillId="2" borderId="6" xfId="0" applyNumberFormat="1" applyFont="1" applyFill="1" applyBorder="1" applyAlignment="1">
      <alignment horizontal="center" vertical="center"/>
    </xf>
    <xf numFmtId="167" fontId="2" fillId="0" borderId="6" xfId="0" applyNumberFormat="1" applyFont="1" applyBorder="1" applyAlignment="1">
      <alignment horizontal="center" vertical="center"/>
    </xf>
    <xf numFmtId="168" fontId="2" fillId="0" borderId="6" xfId="0" applyNumberFormat="1" applyFont="1" applyBorder="1" applyAlignment="1">
      <alignment horizontal="center" vertical="center"/>
    </xf>
    <xf numFmtId="167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8" fillId="2" borderId="6" xfId="0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4" fontId="2" fillId="2" borderId="6" xfId="0" applyNumberFormat="1" applyFont="1" applyFill="1" applyBorder="1" applyAlignment="1">
      <alignment horizontal="center" vertical="center"/>
    </xf>
    <xf numFmtId="168" fontId="2" fillId="2" borderId="6" xfId="0" applyNumberFormat="1" applyFont="1" applyFill="1" applyBorder="1" applyAlignment="1">
      <alignment horizontal="center" vertical="center"/>
    </xf>
    <xf numFmtId="167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3" fontId="2" fillId="2" borderId="6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167" fontId="2" fillId="2" borderId="5" xfId="0" applyNumberFormat="1" applyFont="1" applyFill="1" applyBorder="1" applyAlignment="1">
      <alignment horizontal="center" vertical="center"/>
    </xf>
    <xf numFmtId="167" fontId="2" fillId="2" borderId="7" xfId="0" applyNumberFormat="1" applyFont="1" applyFill="1" applyBorder="1" applyAlignment="1">
      <alignment horizontal="center" vertical="center"/>
    </xf>
    <xf numFmtId="167" fontId="2" fillId="2" borderId="8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169" fontId="2" fillId="0" borderId="5" xfId="0" applyNumberFormat="1" applyFont="1" applyBorder="1" applyAlignment="1">
      <alignment horizontal="center" vertical="center"/>
    </xf>
    <xf numFmtId="169" fontId="2" fillId="0" borderId="8" xfId="0" applyNumberFormat="1" applyFont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168" fontId="2" fillId="0" borderId="6" xfId="0" applyNumberFormat="1" applyFont="1" applyBorder="1" applyAlignment="1">
      <alignment horizontal="center" vertical="center"/>
    </xf>
    <xf numFmtId="168" fontId="2" fillId="0" borderId="5" xfId="0" applyNumberFormat="1" applyFont="1" applyBorder="1" applyAlignment="1">
      <alignment horizontal="center" vertical="center"/>
    </xf>
    <xf numFmtId="168" fontId="2" fillId="0" borderId="8" xfId="0" applyNumberFormat="1" applyFont="1" applyBorder="1" applyAlignment="1">
      <alignment horizontal="center" vertical="center"/>
    </xf>
    <xf numFmtId="169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67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168" fontId="2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167" fontId="2" fillId="2" borderId="6" xfId="0" applyNumberFormat="1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 wrapText="1"/>
    </xf>
    <xf numFmtId="167" fontId="2" fillId="2" borderId="7" xfId="0" applyNumberFormat="1" applyFont="1" applyFill="1" applyBorder="1" applyAlignment="1">
      <alignment horizontal="center" vertical="center" wrapText="1"/>
    </xf>
    <xf numFmtId="167" fontId="2" fillId="2" borderId="8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6" xfId="0" applyNumberFormat="1" applyFont="1" applyFill="1" applyBorder="1" applyAlignment="1">
      <alignment horizontal="right" vertical="center" wrapText="1"/>
    </xf>
    <xf numFmtId="10" fontId="2" fillId="2" borderId="6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164" fontId="2" fillId="2" borderId="6" xfId="4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0" fontId="2" fillId="2" borderId="6" xfId="4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left" vertical="center" wrapText="1"/>
    </xf>
    <xf numFmtId="2" fontId="2" fillId="2" borderId="6" xfId="4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</cellXfs>
  <cellStyles count="6">
    <cellStyle name="Comma" xfId="4" builtinId="3"/>
    <cellStyle name="Normal" xfId="0" builtinId="0"/>
    <cellStyle name="Normal 12 4 2" xfId="5"/>
    <cellStyle name="Normal 2" xfId="3"/>
    <cellStyle name="Normal 3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/Documents/Zalo%20Received%20Files/Lam/Du%20toan/DT/Luu/500KV/DN-TBIN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My%20Documents\C&#171;%20chuy&#170;n\C&#199;u%205%20Th&#168;ng%20Long\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la\DTOAN\phong%20nen\DT-THL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CopChiOanh\QHOA\Sonla\DTOAN\phong%20nen\DT-THL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HUYQNAM\Dinh%20muc\DM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BVTCMOI\dutoan\500-507\PHUT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TKKT\DTOAN\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6Q\96q2588\PAN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\c\@-Lien\DT-T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OI\NAHANG\THUYEMIN\Dutoan\Khu%20phu%20tro%20Se%20San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XL4Test5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H Ky Anh"/>
      <sheetName val="Sheet2 (2)"/>
      <sheetName val="t1"/>
      <sheetName val="T11"/>
      <sheetName val="PNT_QUOT__3"/>
      <sheetName val="COAT_WRAP_QIOT__3"/>
      <sheetName val="fOOD"/>
      <sheetName val="FORM hc"/>
      <sheetName val="FORM pc"/>
      <sheetName val="CamPha"/>
      <sheetName val="MongCai"/>
      <sheetName val="70000000"/>
      <sheetName val="TH  goi 4-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ȴ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T_x000b_331"/>
      <sheetName val="XLÇ_x0015_oppy"/>
      <sheetName val="Shedt1"/>
      <sheetName val="_x0012_0000000"/>
      <sheetName val="PNT-QUOT-D150#3"/>
      <sheetName val="PNT-QUOT-H153#3"/>
      <sheetName val="PNT-QUOT-K152#3"/>
      <sheetName val="PNT-QUOT-H146#3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Oð mai 279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Bao cao KQTH quy hoach 135"/>
      <sheetName val="Sheet5"/>
      <sheetName val="Sheet6"/>
      <sheetName val="Sheet7"/>
      <sheetName val="Sheet8"/>
      <sheetName val="Sheet9"/>
      <sheetName val="Sheet10"/>
      <sheetName val="cocB40 5B"/>
      <sheetName val="cocD50 9A"/>
      <sheetName val="cocD75 16"/>
      <sheetName val="coc B80 TD25"/>
      <sheetName val="P27 B80"/>
      <sheetName val="Coc23 B80"/>
      <sheetName val="cong B80 C4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OLIEU"/>
      <sheetName val="TINHTOAN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Sheet13"/>
      <sheetName val="Sheet14"/>
      <sheetName val="Macro1"/>
      <sheetName val="Macro2"/>
      <sheetName val="Macro3"/>
      <sheetName val="Km283 - Jm284"/>
      <sheetName val="Cong ban 1,5_x0013__x0000_"/>
      <sheetName val="Baocao"/>
      <sheetName val="UT"/>
      <sheetName val="TongHopHD"/>
      <sheetName val="XXXXX\XX"/>
      <sheetName val="Áo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p0000000"/>
      <sheetName val=""/>
      <sheetName val="xdcb 01-2003"/>
      <sheetName val="ADKT"/>
      <sheetName val="TNghiªm T_x0002_ "/>
      <sheetName val="tt-_x0014_BA"/>
      <sheetName val="TD_x0014_"/>
      <sheetName val="_x0014_.12"/>
      <sheetName val="QD c5a HDQT (2)"/>
      <sheetName val="_x0003_har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Lap ®at ®hÖn"/>
      <sheetName val="XNxlva sxthanKCIÉ"/>
      <sheetName val="Thang 07"/>
      <sheetName val="T10-05"/>
      <sheetName val="T9-05"/>
      <sheetName val="t805"/>
      <sheetName val="11T"/>
      <sheetName val="9T"/>
      <sheetName val="TAU"/>
      <sheetName val="KHACH"/>
      <sheetName val="BC1"/>
      <sheetName val="BC2"/>
      <sheetName val="BAO CAO AN"/>
      <sheetName val="BANGKEKHACH"/>
      <sheetName val="Km266"/>
      <sheetName val="ESTI."/>
      <sheetName val="DI-ESTI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mua vao"/>
      <sheetName val="chi phi "/>
      <sheetName val="ban ra 10%"/>
      <sheetName val="[PNT-P3.xlsUTong hop (2)"/>
      <sheetName val="Km276 - Ke277"/>
      <sheetName val="[PNT-P3.xlsUKm279 - Km280"/>
      <sheetName val="gVL"/>
      <sheetName val="??-BLDG"/>
      <sheetName val="gìIÏÝ_x001c_Ã_x0008_ç¾{è"/>
      <sheetName val="BCDSPS"/>
      <sheetName val="BCDKT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7000 000"/>
      <sheetName val="thaß26"/>
      <sheetName val="Tong (op"/>
      <sheetName val="Coc 4ieu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43"/>
      <sheetName val="THKL"/>
      <sheetName val="PL43"/>
      <sheetName val="K43+0.00 - 338 Trai"/>
      <sheetName val="Du tnan chi tiet coc nuoc"/>
      <sheetName val="Giao nhiem fu"/>
      <sheetName val="QDcea TGD (2)"/>
      <sheetName val="DG "/>
      <sheetName val="Package1"/>
      <sheetName val="ၔong hop QL48 - 2"/>
      <sheetName val="CV den trong to?g"/>
      <sheetName val="?0000000"/>
      <sheetName val="K?284"/>
      <sheetName val="Thang8-02"/>
      <sheetName val="Thang9-02"/>
      <sheetName val="Thang10-02"/>
      <sheetName val="Thang11-02"/>
      <sheetName val="Thang12-02"/>
      <sheetName val="Thang01-03"/>
      <sheetName val="Thang02-03"/>
      <sheetName val="ADKTKT02"/>
      <sheetName val="GS08)B.hµng"/>
      <sheetName val="_x000b_luong phu"/>
      <sheetName val="Sÿÿÿÿ"/>
      <sheetName val="quÿÿ"/>
      <sheetName val="GS02-thu0TM"/>
      <sheetName val="Dong$bac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120"/>
      <sheetName val="IFAD"/>
      <sheetName val="CVHN"/>
      <sheetName val="TCVM"/>
      <sheetName val="RIDP"/>
      <sheetName val="LDNN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-280 - Km281"/>
      <sheetName val="CDKTJT03"/>
      <sheetName val="Tong hnp QL47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VÃt liÖu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Xa9lap "/>
      <sheetName val="bc"/>
      <sheetName val="K.O"/>
      <sheetName val="xang _clc"/>
      <sheetName val="X¡NG_td"/>
      <sheetName val="MaZUT"/>
      <sheetName val="DIESEL"/>
      <sheetName val="_x0003_har"/>
      <sheetName val="Shaet13"/>
      <sheetName val="tuong"/>
      <sheetName val="MTL$-INTER"/>
      <sheetName val="PNT-P3"/>
      <sheetName val="t01.06"/>
      <sheetName val="CVden nw8ai TCT (1)"/>
      <sheetName val="TNghiÖ- VL"/>
      <sheetName val="_x000c__x0000__x0000__x0000__x0000__x0000__x0000__x0000__x000d__x0000__x0000__x0000_"/>
      <sheetName val="_x0000__x000f__x0000__x0000__x0000_‚ž½"/>
      <sheetName val="_x0000__x000d__x0000__x0000__x0000_âOŽ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iem mon hoc"/>
      <sheetName val="Tong hop diem"/>
      <sheetName val="HoTen-khong duoc xoa"/>
      <sheetName val="Ho la "/>
      <sheetName val="Cong baj 2x1,5"/>
      <sheetName val="Cac cang UT mua thal Dong bac"/>
      <sheetName val="gìIÏÝ_x001c_齘_x0013_龜_x0013_ꗃ〒"/>
      <sheetName val="tt chu don"/>
      <sheetName val="chie԰_x0000__x0000__x0000_Ȁ_x0000_"/>
      <sheetName val="CT.XF1"/>
      <sheetName val="Khach iang le "/>
      <sheetName val="[PNT-P3.xlsѝKQKDKT'04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 refreshError="1"/>
      <sheetData sheetId="534" refreshError="1"/>
      <sheetData sheetId="535" refreshError="1"/>
      <sheetData sheetId="536"/>
      <sheetData sheetId="537" refreshError="1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 refreshError="1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/>
      <sheetData sheetId="681" refreshError="1"/>
      <sheetData sheetId="682"/>
      <sheetData sheetId="683" refreshError="1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/>
      <sheetData sheetId="7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Q1-02"/>
      <sheetName val="Q2-02"/>
      <sheetName val="Q3-02"/>
      <sheetName val="________BLD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Sheet1"/>
      <sheetName val="????-BLDG"/>
      <sheetName val="LUONG CHO HUU"/>
      <sheetName val="thu BHXH,YT"/>
      <sheetName val="Phan bo"/>
      <sheetName val="Luong T5-04"/>
      <sheetName val="THLK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Chart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10_x0000__x0000__x0000__x0000__x0000__x0000_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ietbi"/>
      <sheetName val="Bang ngang"/>
      <sheetName val="Bang doc"/>
      <sheetName val="B cham cong"/>
      <sheetName val="Btt luong"/>
      <sheetName val="Chi tiet don gia khgi phuc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PTDGDT"/>
      <sheetName val="Overhead &amp; Profit B-1"/>
      <sheetName val="??????-BLDG"/>
      <sheetName val="SC 231"/>
      <sheetName val="SC 410"/>
      <sheetName val="FORM OF PROPNSAL RFP-003"/>
      <sheetName val="Dec#1"/>
      <sheetName val="DA0463BQ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Chiet tinh dz22"/>
      <sheetName val="N@"/>
      <sheetName val="Don gaa chi tiet"/>
      <sheetName val="XL4Poppq"/>
      <sheetName val="FH"/>
      <sheetName val="MTL$-INTER"/>
      <sheetName val="DI-ESTI"/>
      <sheetName val="?öm÷²??öm?-BLDG"/>
      <sheetName val="Hoi phe nu"/>
      <sheetName val="THANG#"/>
      <sheetName val="Sheet("/>
      <sheetName val="Sheed7"/>
      <sheetName val="A`r3"/>
      <sheetName val="Apb4"/>
      <sheetName val="KhanhThuong"/>
      <sheetName val="PlotDat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TSCD"/>
      <sheetName val="BCDP_x0005_"/>
      <sheetName val="NKC _x0003__x0000__x0000_TM1_x0006__x0000__x0000_SC 111_x0002__x0000__x0000_NH_x0006__x0000__x0000_SC 1"/>
      <sheetName val="Sc #34"/>
      <sheetName val="T.hopCPXDho_x0000_n_x0000_hanh (2)"/>
      <sheetName val="LK cp _x0000_dcb"/>
      <sheetName val="GDTH_x0000_5"/>
      <sheetName val="Ph_x0000_n_x0000__x0000_ich _x0000_a_x0000_ tu"/>
      <sheetName val="9 toan"/>
      <sheetName val="Coc40x40c-"/>
      <sheetName val="Han13"/>
      <sheetName val="??+Invoice!$DF$57?????-BLDG"/>
      <sheetName val="_x0001_pr2"/>
      <sheetName val="TIEUHAO"/>
      <sheetName val="V_x000c_(No V-c)"/>
      <sheetName val="T.@_x000c__x0000__x0001__x0000__x0000__x0000__x0003_Ú_x0000__x0000_&lt;_x001f__x0000__x0000__x0000_"/>
      <sheetName val="Overhead &amp; "/>
      <sheetName val="Overhead &amp; Ԁ_x0000__x0000__x0000_"/>
      <sheetName val="Overhead &amp; Ԁ_x0000__x0000__x0000_Ȁ"/>
      <sheetName val="Overhead &amp; ?_x0000__x0000__x0000_?"/>
      <sheetName val="XL4Wÿÿÿÿ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  <sheetName val="Bang_ke_hoa_don_xin_vay_NH"/>
      <sheetName val="TK_721"/>
      <sheetName val="_TK_711"/>
      <sheetName val="__TK_642"/>
      <sheetName val="_TK_627"/>
      <sheetName val="Su_dung_may_"/>
      <sheetName val="TK_623"/>
      <sheetName val="Chi_tiet_ca_may_"/>
      <sheetName val="Chi_tiet_NC_tung_CT_04"/>
      <sheetName val="_TK_622"/>
      <sheetName val="TK_621"/>
      <sheetName val="TK_154_D,Dang_sang_2005"/>
      <sheetName val="DT_da_bao_cao_thue_"/>
      <sheetName val="Doanh_thu_2004"/>
      <sheetName val="Chi_tiet_DT_dieu_chinh_thue_"/>
      <sheetName val="bang_ke_chi_tiet_CT"/>
      <sheetName val="Chi_phi_do_dang"/>
      <sheetName val="Can_doi_chi_phi_CT"/>
      <sheetName val="Chi_tiet_511"/>
      <sheetName val="_TK_511"/>
      <sheetName val="TK_411"/>
      <sheetName val="TK_421"/>
      <sheetName val="TK_342"/>
      <sheetName val="TK_338"/>
      <sheetName val="_TK_334"/>
      <sheetName val="TK_333"/>
      <sheetName val="Chi_tiet_331"/>
      <sheetName val="TK_331"/>
      <sheetName val="_TK_311"/>
      <sheetName val="_TK_241"/>
      <sheetName val="_TK_214"/>
      <sheetName val="Thue_Tai_Chinh_may_suc_"/>
      <sheetName val="_TK_211"/>
      <sheetName val="TK_212(_May_suc_)"/>
      <sheetName val="TK_632"/>
      <sheetName val="TK_155"/>
      <sheetName val="TK_154"/>
      <sheetName val="_TK_911"/>
      <sheetName val="_TK_153"/>
      <sheetName val="Chi_tiet_152_"/>
      <sheetName val="__TK_152"/>
      <sheetName val="TK_142"/>
      <sheetName val="_TK_141"/>
      <sheetName val="_TK_133"/>
      <sheetName val="Chi_tiet_131"/>
      <sheetName val="_TK_131"/>
      <sheetName val="chung_tu_ghi_so_"/>
      <sheetName val="_TK_112"/>
      <sheetName val="Can_doi_TK_2"/>
      <sheetName val="Can_doi_TK"/>
      <sheetName val="phieu_chi_2"/>
      <sheetName val="Phieu_chi"/>
      <sheetName val="Phieu_thu"/>
      <sheetName val="TK_111"/>
      <sheetName val="dang_ky_khau_hao_2004"/>
      <sheetName val="d_ky_chi_tiet_khau_hao_"/>
      <sheetName val="Phan_bo_khau_hao_TSCD"/>
      <sheetName val="10??????"/>
      <sheetName val="Dang_ky_quy_luong_"/>
      <sheetName val="XL4Po_x0000_p_x001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MTO REV_2_ARMO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Gia VL (QII-2006)"/>
      <sheetName val="THTDT"/>
      <sheetName val="D.chau"/>
      <sheetName val="Tong hop kinh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TSCD DUNG CHUNG "/>
      <sheetName val="KHKHAUHAOTSCHUNG"/>
      <sheetName val="TSCDTOAN NHA MAY"/>
      <sheetName val="CPSXTOAN BO SP"/>
      <sheetName val="PBCPCHUNG CHO CAC DTUONG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dn"/>
      <sheetName val="DU TOAN"/>
      <sheetName val="CHI TIET"/>
      <sheetName val="KLnt"/>
      <sheetName val="PHAN TIC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Kluong"/>
      <sheetName val="Giatri"/>
      <sheetName val="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t-iphi"/>
      <sheetName val="Don gia chi tiet"/>
      <sheetName val="Du thau"/>
      <sheetName val="Tro giup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3 (2)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ìtoan"/>
      <sheetName val="tra-vat-lie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NhapSl"/>
      <sheetName val="Nluc"/>
      <sheetName val="Tohop"/>
      <sheetName val="KT_Tthan"/>
      <sheetName val="Tra_TTTD"/>
      <sheetName val="DGCT_x0006_"/>
      <sheetName val="P3-PanAn-Factored"/>
      <sheetName val="Nhap don gia VL dia _x0003__x0000_uong"/>
      <sheetName val="Sheet_x0001_1"/>
      <sheetName val="FPPN"/>
      <sheetName val="CHI_x0000_TIET"/>
      <sheetName val="ESTI."/>
      <sheetName val="DI-ESTI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han tich don gia chi Uet"/>
      <sheetName val="HK1"/>
      <sheetName val="HK2"/>
      <sheetName val="CANAM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bao cao ngay 13-02"/>
      <sheetName val="CBG"/>
      <sheetName val="GiaVL"/>
      <sheetName val="_x0000_Ё_x0000__x0000__x0000__x0000_䀤_x0001__x0000__x0000__x0000__x0000_䀶_x0001__x0000_晦晦晦䀙_x0001__x0000__x0000__x0000__x0000_㿰_x0001_H-_x0000_ਈ_x0000_"/>
      <sheetName val="PTCT"/>
      <sheetName val="ctTBA"/>
      <sheetName val="`u lun"/>
      <sheetName val="tuong"/>
      <sheetName val="Thuc thanh"/>
      <sheetName val="TT_35NH"/>
      <sheetName val="SPL4"/>
      <sheetName val="TN"/>
      <sheetName val="ND"/>
      <sheetName val="tai"/>
      <sheetName val="hoang"/>
      <sheetName val="hoang (2)"/>
      <sheetName val="hoang (3)"/>
      <sheetName val="ktduong"/>
      <sheetName val="cu"/>
      <sheetName val="KTcau2004"/>
      <sheetName val="KT2004XL#moi"/>
      <sheetName val="denbu"/>
      <sheetName val="thop"/>
      <sheetName val="nhan cong"/>
      <sheetName val="Khu xu ly nuoc THiep-XD"/>
      <sheetName val="sut&lt;1 0"/>
      <sheetName val="ma-pt"/>
      <sheetName val="Du_lieu"/>
      <sheetName val="_x0000_????_x0001__x0000__x0000__x0000__x0000_?_x0001_H-_x0000_?_x0000_????_x0001__x0000_????_x0001__x0000__x0000__x0000_"/>
      <sheetName val="DGduong"/>
      <sheetName val="Pier"/>
      <sheetName val="Pile"/>
      <sheetName val="dv-kphi-cviet"/>
      <sheetName val="bvh-kphi"/>
      <sheetName val="PCCPCHUNG CHO CAC DTUONG"/>
      <sheetName val="Piers of Main Flyower (1)"/>
      <sheetName val="NHAP"/>
      <sheetName val="vua_x0000__x0000__x0000__x0000__x0000__x0000__x0000__x0000__x0000__x0000__x0000_韘࿊_x0000__x0004__x0000__x0000__x0000__x0000__x0000__x0000_酐࿊_x0000__x0000__x0000__x0000__x0000_"/>
      <sheetName val="She_x0000_t9"/>
      <sheetName val="coc duc"/>
      <sheetName val="He so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IBASE"/>
      <sheetName val="CTC_x000f_NG_02"/>
      <sheetName val="_x0004_GCong"/>
      <sheetName val="Du toan chi tiet_x0000_coc nuoc"/>
      <sheetName val="CDPS"/>
      <sheetName val="Box-Girder"/>
      <sheetName val="Dbþgia"/>
      <sheetName val="0_x0000__x0000_ﱸ͕_x0000__x0004__x0000__x0000__x0000__x0000__x0000__x0000_͕_x0000__x0000__x0000__x0000__x0000__x0000__x0000__x0000_列͕_x0000__x0000__x0013__x0000__x0000__x0000_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3cau"/>
      <sheetName val="266+623"/>
      <sheetName val="TXL(266+623"/>
      <sheetName val="DDCT"/>
      <sheetName val="M"/>
      <sheetName val="vln"/>
      <sheetName val="IN__x000e_X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NKC"/>
      <sheetName val="SoCaiT"/>
      <sheetName val="THDU"/>
      <sheetName val="MTO REV.2(ARMOR)"/>
      <sheetName val="Nhatkychung"/>
      <sheetName val="Số liệu"/>
      <sheetName val="TKKYI"/>
      <sheetName val="TKKYII"/>
      <sheetName val="Tổng hợp theo học sinh"/>
      <sheetName val="XL4Test5 (2)"/>
      <sheetName val="_x0000_?_x0000__x0000__x0000__x0000_?_x0001__x0000__x0000__x0000__x0000_?_x0001__x0000_????_x0001__x0000__x0000__x0000__x0000_?_x0001_H-_x0000_?_x0000_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NHTN"/>
      <sheetName val="QLDD"/>
      <sheetName val="Moi truong"/>
      <sheetName val="KHĐ"/>
      <sheetName val="Don gia"/>
      <sheetName val="Giathanh1m3B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dtct cong"/>
      <sheetName val="[dtTKKT-98-106.xlsၝTHCDS11"/>
      <sheetName val="[dtTKKT-98-106.xls?THCDS11"/>
      <sheetName val="_x0000__x0000__x0000__x0000__x0000__x0000_??_x0000__x0000__x0013__x0000__x0000__x0000__x0000__x0000__x0000__x0000__x0000__x0000__x0000__x0000__x0000__x0000__x0000__x0000__x001f_[dtT"/>
      <sheetName val="Luong_x0000_mot ngay cong xay lap"/>
      <sheetName val="TD &quot;DIEM"/>
      <sheetName val="fej"/>
      <sheetName val="DT1__x0010_3"/>
      <sheetName val="DGKE_00"/>
      <sheetName val="P4-T`nAn-Factored"/>
      <sheetName val="TinhToan"/>
      <sheetName val="coctuatrenda"/>
      <sheetName val="dt-kphi-ÿÿo-ctiet"/>
      <sheetName val="Du toan chi tiet coc juoc"/>
      <sheetName val="Du toan_x0000_chi tiet coc"/>
      <sheetName val="T_x0004_ 3DIEM"/>
      <sheetName val="Rheet10"/>
      <sheetName val="She?t9"/>
      <sheetName val="Du toan chi tiet?coc nuoc"/>
      <sheetName val="???????_x0001_?????_x0001_?????_x0001_?????_x0001_H-???"/>
      <sheetName val="10mduongsa{ío"/>
      <sheetName val="ptvì0-1"/>
      <sheetName val="_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She%t11"/>
      <sheetName val="Nhap don gia VL dia áhuong"/>
      <sheetName val="uong mot ngay cong xay lap"/>
      <sheetName val="Du toan chi tiet"/>
      <sheetName val="md5!-52"/>
      <sheetName val="Piers of Main Flylyer (1)"/>
      <sheetName val="Sheet1 (3)"/>
      <sheetName val="Sheet1 (2)"/>
      <sheetName val="YE2_x0000__x0000_ CONG"/>
      <sheetName val="CHI TI_x0000__x0000_"/>
      <sheetName val="CPVUE_03"/>
      <sheetName val="0"/>
      <sheetName val="Sheet3ٺ_x0001_2)"/>
      <sheetName val="DEF"/>
      <sheetName val="NVBH(HOAN"/>
      <sheetName val="dt-cphi-ctieT"/>
      <sheetName val="KLD_x0007_TT&lt;120%"/>
      <sheetName val="dt-k0hi (2)"/>
      <sheetName val="DT_x0003_T_02"/>
      <sheetName val="COC KHOAN0T5"/>
      <sheetName val="S? li?u"/>
      <sheetName val="T?ng h?p theo h?c sinh"/>
      <sheetName val="0_x0000__x0000_??_x0000__x0004__x0000__x0000__x0000__x0000__x0000__x0000_??_x0000__x0000__x0000__x0000__x0000__x0000__x0000__x0000_??_x0000__x0000__x0013__x0000__x0000__x0000_"/>
      <sheetName val="KHÐ"/>
      <sheetName val="Tuong-ٺ_x0001_a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 refreshError="1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/>
      <sheetData sheetId="385" refreshError="1"/>
      <sheetData sheetId="386"/>
      <sheetData sheetId="387" refreshError="1"/>
      <sheetData sheetId="388"/>
      <sheetData sheetId="389" refreshError="1"/>
      <sheetData sheetId="390"/>
      <sheetData sheetId="391"/>
      <sheetData sheetId="392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 refreshError="1"/>
      <sheetData sheetId="552"/>
      <sheetData sheetId="553"/>
      <sheetData sheetId="554" refreshError="1"/>
      <sheetData sheetId="555" refreshError="1"/>
      <sheetData sheetId="556" refreshError="1"/>
      <sheetData sheetId="557"/>
      <sheetData sheetId="558" refreshError="1"/>
      <sheetData sheetId="559"/>
      <sheetData sheetId="560" refreshError="1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MTO REV_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DU TOAN"/>
      <sheetName val="khung ten TD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XL4Poppy"/>
      <sheetName val="Sheet1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LUONG CHO HUU"/>
      <sheetName val="thu BHXH,YT"/>
      <sheetName val="Phan bo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AI"/>
      <sheetName val="BANLE"/>
      <sheetName val="t.kho"/>
      <sheetName val="CLB"/>
      <sheetName val="phong"/>
      <sheetName val="hoat"/>
      <sheetName val="tong BH"/>
      <sheetName val="nhapkho"/>
      <sheetName val="KH LDTL"/>
      <sheetName val="T6"/>
      <sheetName val="Mau"/>
      <sheetName val="SILICAT_x0003_"/>
      <sheetName val="1-12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SP-KH"/>
      <sheetName val="Xuatkho"/>
      <sheetName val="P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Dieu chinh"/>
      <sheetName val="04"/>
      <sheetName val="So -03"/>
      <sheetName val="SoLD"/>
      <sheetName val="So-02"/>
      <sheetName val="MTL$-INTER"/>
      <sheetName val="Pivot(Silica|e)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ummary"/>
      <sheetName val="Design &amp; Applications"/>
      <sheetName val="Building Summary"/>
      <sheetName val="Building"/>
      <sheetName val="External Works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TH QT"/>
      <sheetName val="KE QT"/>
      <sheetName val="??-BLDG"/>
      <sheetName val="Pi6ot(Urethan)"/>
      <sheetName val="Chiet tinh dz2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INSUL"/>
      <sheetName val="gvl"/>
      <sheetName val="hoat_x0000_࣭_x0000__x0000__x0000__x0000__x0000__x0000__x0000__x0000__x0009__x0000_᭬࣫_x0000__x0004__x0000__x0000__x0000__x0000__x0000__x0000_ᑜ࣭_x0000__x0000__x0000_"/>
      <sheetName val="Sheed4"/>
      <sheetName val="_x0000__x0000__x0000__x0000__x0000__x0000_"/>
      <sheetName val="Piwot(Silicate)"/>
      <sheetName val="ROCK WO_x0003__x0000_"/>
      <sheetName val="S¶_x001d_et2"/>
      <sheetName val="Macro1"/>
      <sheetName val="Macro2"/>
      <sheetName val="Macro3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???????-BLDG"/>
      <sheetName val="TH T19"/>
      <sheetName val="Pivot(RckWool)"/>
      <sheetName val="TH VL, NC, DDHT Thanhphuoc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Sheev6"/>
      <sheetName val="Nhap fon gia VL dia phuong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MTO REV.0"/>
      <sheetName val="Phan tich don ႀ￸a chi tiet"/>
      <sheetName val="Pivot(_x0007_lass Wool)"/>
      <sheetName val="bcôhang"/>
      <sheetName val="báo cáo thang11 m?i"/>
      <sheetName val="RDP013"/>
      <sheetName val="TH_x0001_NG2"/>
      <sheetName val="Luong moÿÿngay cong khao sat"/>
      <sheetName val="Giai trinh"/>
      <sheetName val="Q2-00"/>
      <sheetName val="_x0010_ivot(Glass Wool)"/>
      <sheetName val="She%t1"/>
      <sheetName val="XL4Pop`y"/>
      <sheetName val="Chitieu-dam c!c loai"/>
      <sheetName val="@Gdg"/>
      <sheetName val="CocKJ1m"/>
      <sheetName val="공통가설"/>
      <sheetName val="DG"/>
      <sheetName val="Du_lieu"/>
      <sheetName val="ctTBA"/>
      <sheetName val="NEW-PANEL"/>
      <sheetName val="TT_10KV"/>
      <sheetName val="Tong hop QL4( - 3"/>
      <sheetName val="SN C£GNV"/>
      <sheetName val="PNT-QUOT-#3"/>
      <sheetName val="COAT&amp;WRAP-QIOT-#3"/>
      <sheetName val="SILICCTE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적용률"/>
      <sheetName val="d' cOng"/>
      <sheetName val="CAPTHOAP"/>
      <sheetName val=" t`oat nuoc nc"/>
      <sheetName val="Gia vat tu"/>
      <sheetName val="tong l²_x0000__x0000_ ban"/>
      <sheetName val="CT Thang Mo"/>
      <sheetName val="CT  PL"/>
      <sheetName val="Chi tiet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TKP"/>
      <sheetName val="_x0000_TCTiet"/>
      <sheetName val="LABTOTAL"/>
      <sheetName val="Bia"/>
      <sheetName val="So lieu"/>
      <sheetName val="ROCK WO_x0003_?"/>
      <sheetName val="??????"/>
      <sheetName val="_x0010_iwot(Silicate)"/>
      <sheetName val=" thoat nuog nc"/>
      <sheetName val="hoat?࣭????????_x0009_?᭬࣫?_x0004_??????ᑜ࣭???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BCDTK"/>
      <sheetName val="soktmay"/>
      <sheetName val="THVT"/>
      <sheetName val="PTDM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\uong mot ngay cong xay lap"/>
      <sheetName val="Luong mot ngay conw0khao sat"/>
      <sheetName val="thu BHXH&lt;YT"/>
      <sheetName val="ࡍ_x0000_慂杮朠慩_x000a_䠀乁⁇䥔久䈠佁_x000b_吀⁈"/>
      <sheetName val="DTࠠBH"/>
      <sheetName val="TA²_x0000__x0000_NH"/>
      <sheetName val="TH4_x0000__x0000__x0000__x0000__x0000__x0000__x0000__x0000__x0000__x0000__x0000_ℨʢ_x0000__x0004__x0000__x0000__x0000__x0000__x0000__x0000_崬ʢ_x0000__x0000__x0000__x0000__x0000_"/>
      <sheetName val="__-BLDG"/>
      <sheetName val="_______-BLDG"/>
      <sheetName val="뜃맟뭁돽띿맟_-BLDG"/>
      <sheetName val="báo cáo thang11 m_i"/>
      <sheetName val="Pivnt(RockWool)"/>
      <sheetName val="@ivot(Form Glass)"/>
      <sheetName val="Pivot(Gl!ss Wool)"/>
      <sheetName val="ROCK WOKL"/>
      <sheetName val="He co"/>
      <sheetName val="Bhitieu-dam cac loai"/>
      <sheetName val="_x0000__x0000__x0000__x0000__x0000__x0009__x0000_??_x0000__x0004__x0000__x0000__x0000__x0000__x0000__x0000_??_x0000__x0000__x0000__x0000__x0000__x0000__x0000__x0000_??_x0000__x0000_"/>
      <sheetName val="?TCTiet"/>
      <sheetName val="POTAL"/>
      <sheetName val=" thoau nuoc nc"/>
      <sheetName val="hoat?࣭?_x0009_᭬࣫?_x0004_?ᑜ࣭?ڬ࣫?"/>
      <sheetName val="T.Tinh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Chitieu-dam cac_x0000_loai"/>
      <sheetName val="hoat_x0000_࣭_x0000__x0009_᭬࣫_x0000__x0004__x0000_ᑜ࣭_x0000_ڬ࣫_x0000_"/>
      <sheetName val="tong l²?? ban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Du toan chi Tiet coc?nuoc"/>
      <sheetName val="Nhap?don gia VL dia phuong"/>
      <sheetName val="Luong mot ngay Cong xay?lap"/>
      <sheetName val="DU TRU LUONG?06 THANG"/>
      <sheetName val="PP tinh Thue thu?nhap"/>
      <sheetName val="QT LUONG NS?T 07"/>
      <sheetName val="TAM?UNG LUONG NS TH 10"/>
      <sheetName val="??DT"/>
      <sheetName val="ࡍ?慂杮朠慩_x000a_䠀乁⁇䥔久䈠佁_x000b_吀⁈"/>
      <sheetName val="TA²??NH"/>
      <sheetName val="TH4???????????ℨʢ?_x0004_??????崬ʢ?????"/>
      <sheetName val="?????_x0009_????_x0004_????????????????????"/>
      <sheetName val="Chitieu-dam cac?loai"/>
      <sheetName val="呅吠ь"/>
      <sheetName val="㔳_x000c_吀⁈畱敹瑴慯ծ"/>
      <sheetName val="䨀湡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/>
      <sheetData sheetId="300" refreshError="1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sat"/>
      <sheetName val="ptvt"/>
      <sheetName val="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17">
          <cell r="N17">
            <v>55000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00000000"/>
      <sheetName val="XL4Test5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GKV1"/>
      <sheetName val="GVTKV1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DM tt van DZ 35 kV"/>
      <sheetName val="ctdz3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G_QUANG NINH"/>
      <sheetName val="Hướng dẫn"/>
      <sheetName val="Ví dụ hàm Vlookup"/>
      <sheetName val="Gvl_QN"/>
      <sheetName val="Gvlks_QN"/>
      <sheetName val="SILICATE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chitimc"/>
      <sheetName val="dtxl"/>
      <sheetName val="KH-Q1,Q2,01"/>
      <sheetName val="MTO REV.0"/>
      <sheetName val="dieuchinh"/>
      <sheetName val="M@-2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gtrin⁨"/>
      <sheetName val="CT -THVLNC"/>
      <sheetName val="gtrin?"/>
      <sheetName val="Hoá Ðon NV"/>
      <sheetName val="VL-NCf 35 KV"/>
      <sheetName val="     ien 110 kV"/>
      <sheetName val="NC Day su      ien"/>
      <sheetName val="     ien 35 kV"/>
      <sheetName val="Hu?ng d?n"/>
      <sheetName val="Ví d? hàm Vlookup"/>
      <sheetName val="NHATKY"/>
      <sheetName val="Income Statement"/>
      <sheetName val="Shareholders' Equity"/>
      <sheetName val="PTDG (2)"/>
      <sheetName val="MTL$-INTER"/>
      <sheetName val="Thep dia"/>
      <sheetName val="THDT DZ 010 kV"/>
      <sheetName val="XL4Poppy"/>
      <sheetName val="LKVL_CK_HT_GD1"/>
      <sheetName val="CHITIET VL_NC"/>
      <sheetName val="VCV_BE_TONG"/>
      <sheetName val="gvl_x0000__x0000__x0000__x0000__x0000__x0000__x0000__x0000__x0000__x0000__x0000__x0000_쉘ž_x0000__x0004__x0000__x0000__x0000__x0000__x0000__x0000_॔ǥ_x0000__x0000__x0000__x0000_"/>
      <sheetName val="tonghop"/>
      <sheetName val="cot_xa"/>
      <sheetName val="Mong"/>
      <sheetName val="TTDZ22"/>
      <sheetName val="Chiettinh dz0,4"/>
      <sheetName val="ctdg"/>
      <sheetName val="DE tu van"/>
      <sheetName val="Hu_ng d_n"/>
      <sheetName val="Ví d_ hàm Vlookup"/>
      <sheetName val="gtrin_"/>
      <sheetName val="gvl????????????쉘ž?_x0004_??????॔ǥ????"/>
      <sheetName val="TTVanChuyen"/>
      <sheetName val="gvl____________쉘ž__x0004_______॔ǥ____"/>
      <sheetName val="Hý?ng d?n"/>
      <sheetName val="Hoá Ðõn NV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E74">
            <v>24214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E75">
            <v>42252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E100">
            <v>59920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E101">
            <v>70759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E111">
            <v>46295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E113">
            <v>64101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E114">
            <v>69985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E115">
            <v>89648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E116">
            <v>105751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E117">
            <v>36076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E118">
            <v>51559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E119">
            <v>64565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E121">
            <v>77726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E145">
            <v>5850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E146">
            <v>6175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E147">
            <v>6988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E148">
            <v>7963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E149">
            <v>8776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E150">
            <v>5688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E151">
            <v>7313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E152">
            <v>1788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E153">
            <v>1950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E155">
            <v>2925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E156">
            <v>5688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E157">
            <v>5850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E178">
            <v>30697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E179">
            <v>61933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E180">
            <v>78346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E181">
            <v>80978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E182">
            <v>150188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/>
      <sheetData sheetId="220" refreshError="1"/>
      <sheetData sheetId="2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KH 2003 (moi max)"/>
      <sheetName val="PIPE-03E"/>
      <sheetName val="Chart2"/>
      <sheetName val="Chart1"/>
      <sheetName val="Sheet5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XXXXXXXX"/>
      <sheetName val="Dong Dau"/>
      <sheetName val="Dong Dau (2)"/>
      <sheetName val="Sau dong"/>
      <sheetName val="Ma xa"/>
      <sheetName val="My dinh"/>
      <sheetName val="Tong cong"/>
      <sheetName val="1"/>
      <sheetName val="Congty"/>
      <sheetName val="VPPN"/>
      <sheetName val="XN74"/>
      <sheetName val="XN54"/>
      <sheetName val="XN33"/>
      <sheetName val="NK96"/>
      <sheetName val="XL4Tes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HCT"/>
      <sheetName val="cap cho cac DT"/>
      <sheetName val="Ung - hoan"/>
      <sheetName val="CP may"/>
      <sheetName val="SS"/>
      <sheetName val="NVL"/>
      <sheetName val="10000000"/>
      <sheetName val="XN79"/>
      <sheetName val="CTMT"/>
      <sheetName val="KH12"/>
      <sheetName val="CN12"/>
      <sheetName val="HD12"/>
      <sheetName val="KH1"/>
      <sheetName val="MD"/>
      <sheetName val="ND"/>
      <sheetName val="CONG"/>
      <sheetName val="DGCT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Gia VL"/>
      <sheetName val="Bang gia ca may"/>
      <sheetName val="Bang luong CB"/>
      <sheetName val="Bang P.tich CT"/>
      <sheetName val="D.toan chi tiet"/>
      <sheetName val="Bang TH Dtoan"/>
      <sheetName val="116(300)"/>
      <sheetName val="116(200)"/>
      <sheetName val="116(150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d viaK0-T6"/>
      <sheetName val="cdvia T6-Tc24"/>
      <sheetName val="cdvia Tc24-T46"/>
      <sheetName val="cdbtnL2ko-k0+361"/>
      <sheetName val="cd btnL2k0+361-T19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uyet minh"/>
      <sheetName val="CQ-HQ"/>
      <sheetName val="VL"/>
      <sheetName val="CTXD"/>
      <sheetName val=".."/>
      <sheetName val="CTDN"/>
      <sheetName val="san vuon"/>
      <sheetName val="khu phu tro"/>
      <sheetName val="TH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00000001"/>
      <sheetName val="00000002"/>
      <sheetName val="00000003"/>
      <sheetName val="00000004"/>
      <sheetName val="Phu luc"/>
      <sheetName val="Gia trÞ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HIT"/>
      <sheetName val="THXH"/>
      <sheetName val="BHXH"/>
      <sheetName val="9"/>
      <sheetName val="10"/>
      <sheetName val="phan tich DG"/>
      <sheetName val="gia vat lieu"/>
      <sheetName val="gia xe may"/>
      <sheetName val="gia nhan cong"/>
      <sheetName val="cong Q2"/>
      <sheetName val="T.U luong Q1"/>
      <sheetName val="T.U luong Q2"/>
      <sheetName val="T.U luong Q3"/>
      <sheetName val="dutoan1"/>
      <sheetName val="Anhtoan"/>
      <sheetName val="dutoan2"/>
      <sheetName val="vat tu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Thang 12"/>
      <sheetName val="Thang 1"/>
      <sheetName val="moi"/>
      <sheetName val="Thang 12 (2)"/>
      <sheetName val="Thang 01"/>
      <sheetName val="Caodo"/>
      <sheetName val="Dat"/>
      <sheetName val="KL-CTTK"/>
      <sheetName val="BTH"/>
      <sheetName val="sent to"/>
      <sheetName val="XE DAU"/>
      <sheetName val="XE XANG"/>
      <sheetName val="Q1-02"/>
      <sheetName val="Q2-02"/>
      <sheetName val="Q3-02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CT xa"/>
      <sheetName val="TLGC"/>
      <sheetName val="BL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RC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NEW_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heet2"/>
      <sheetName val="Sheet3"/>
      <sheetName val="Sheet4"/>
      <sheetName val="Sheet5"/>
      <sheetName val="XL4Test5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KL_dak_Lap_dat"/>
      <sheetName val="KL_cot[thep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hang02"/>
      <sheetName val="Thang03"/>
      <sheetName val="thang04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H-Q1,Q2,01"/>
      <sheetName val="VL_NC_溼_XL_khac"/>
      <sheetName val="TSDL"/>
      <sheetName val="toketoanCND MSTS"/>
      <sheetName val="TSKH"/>
      <sheetName val="vtôiuhoi"/>
      <sheetName val="Chart1"/>
      <sheetName val="TDTH"/>
      <sheetName val=""/>
      <sheetName val="BIA HUD_x0001_ LON"/>
      <sheetName val="_x0004_T3714"/>
      <sheetName val="THXM-tr"/>
      <sheetName val="pp3x!"/>
      <sheetName val="K,DTt5-6"/>
      <sheetName val="K,DTt7-11"/>
      <sheetName val="K,DTt5-6 (2)"/>
      <sheetName val="K,DTt7-11 (2)"/>
      <sheetName val="Rheet30"/>
      <sheetName val="Khoi luong"/>
      <sheetName val="Tong_GT_khac_Pbo_v!n_GT"/>
      <sheetName val="Tinh_CT_dao_dat_Lue"/>
      <sheetName val="MTO REV.2(ARMOR)"/>
      <sheetName val="ctdg"/>
      <sheetName val="BAOGIATHANG"/>
      <sheetName val="DAODAT"/>
      <sheetName val="vanchuyen TC"/>
      <sheetName val="၃hi_tiet_cot_pha"/>
      <sheetName val="1-1"/>
      <sheetName val="桃彩楴瑥损瑯灟慨_x0012_䌀楨瑥瑟湩彨潤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CL17_x0000_7"/>
      <sheetName val="Tinh_CT__x0003__x0000_o_dat"/>
      <sheetName val="VL_NC_?_XL_khac"/>
      <sheetName val="Vat tu"/>
      <sheetName val="NEW-PANEL"/>
      <sheetName val="giathanh1"/>
      <sheetName val="Sheed27"/>
      <sheetName val="Tinh_CT_da䁯_dat_Luu"/>
      <sheetName val="bia"/>
      <sheetName val="TH "/>
      <sheetName val="van chuyen"/>
      <sheetName val="KL"/>
      <sheetName val="Phan-Tich"/>
      <sheetName val="20000000"/>
      <sheetName val="30000000"/>
      <sheetName val="DONGIA"/>
      <sheetName val="TTVanChuyen"/>
      <sheetName val="Cty"/>
      <sheetName val="Trả nợ"/>
      <sheetName val="Nhập"/>
      <sheetName val="K.Toan"/>
      <sheetName val="KTNXT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Summary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DGXDCB_DD"/>
      <sheetName val="DG CANTHO"/>
      <sheetName val="Dutoan KL"/>
      <sheetName val="PT VATTU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dtxl"/>
      <sheetName val="DANHPHAP"/>
      <sheetName val="thau.xls]SAM OTO 1100-20 DN"/>
      <sheetName val="thang 1"/>
      <sheetName val="THANG 3"/>
      <sheetName val="Don_giaíCTC"/>
      <sheetName val="DGchitiet "/>
      <sheetName val="Chi_tiet_gm"/>
      <sheetName val="CL28&quot;8"/>
      <sheetName val="tbam3x25"/>
      <sheetName val="`p1p"/>
      <sheetName val="????????_x0012_???????"/>
      <sheetName val="PTCT"/>
      <sheetName val="Define finishing"/>
      <sheetName val="CT35"/>
      <sheetName val="TH헾】_x0005__x0000_"/>
      <sheetName val="Shemt34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DTKP"/>
      <sheetName val="DK-KH"/>
      <sheetName val="KL_daoWLap_dat"/>
      <sheetName val="Tinh_CT__x0003_?o_dat"/>
      <sheetName val="CL17?7"/>
      <sheetName val="T T CL VC DZ 22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[Gia_$hau.xls_x0005_CL6463"/>
      <sheetName val="T10"/>
      <sheetName val="T11"/>
      <sheetName val="T12"/>
      <sheetName val="SQ12"/>
      <sheetName val="12(2)"/>
      <sheetName val="khung ten TD"/>
      <sheetName val="YEM O_x0014_O 1100-20"/>
      <sheetName val="T1"/>
      <sheetName val="PTT1"/>
      <sheetName val="pT12"/>
      <sheetName val="Sua"/>
      <sheetName val="TT661"/>
      <sheetName val="T661-2"/>
      <sheetName val="T661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?_x0000__x0000__x0000_?"/>
      <sheetName val="TH헾】_x0005_?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/>
      <sheetData sheetId="442"/>
      <sheetData sheetId="443"/>
      <sheetData sheetId="444" refreshError="1"/>
      <sheetData sheetId="445" refreshError="1"/>
      <sheetData sheetId="446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giathanh1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ONGHOP"/>
      <sheetName val="ChiTietDZ"/>
      <sheetName val="VuaBT"/>
      <sheetName val="BQ"/>
      <sheetName val="K LUONG duong dby"/>
      <sheetName val="VL-NC TZ0,4"/>
      <sheetName val="Du_lieu"/>
      <sheetName val="sat"/>
      <sheetName val="ptvt"/>
      <sheetName val="Thang 01"/>
      <sheetName val="Thang 02"/>
      <sheetName val="Thang 03"/>
      <sheetName val="Thang 04"/>
      <sheetName val="Thang 05"/>
      <sheetName val="Thang 06"/>
      <sheetName val="ctdg"/>
      <sheetName val="TienLuong"/>
      <sheetName val="coctuatrenda"/>
      <sheetName val="ptvt-dg"/>
      <sheetName val="Gia VL"/>
      <sheetName val="DM 56"/>
      <sheetName val="DG-Don vi"/>
      <sheetName val="Kind of Service"/>
      <sheetName val="2004 Labor"/>
      <sheetName val="Service Com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XXXXXXXX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Thep be"/>
      <sheetName val="Thep than"/>
      <sheetName val="Thep xa mu"/>
      <sheetName val="Congty"/>
      <sheetName val="VPPN"/>
      <sheetName val="XN74"/>
      <sheetName val="XN54"/>
      <sheetName val="XN33"/>
      <sheetName val="NK96"/>
      <sheetName val="XL4Test5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km248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Sheet7"/>
      <sheetName val="HHVt "/>
      <sheetName val="Tonghop"/>
      <sheetName val="XXXXXX_xda24_X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au"/>
      <sheetName val="CT-BT"/>
      <sheetName val="Xa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 du toan "/>
      <sheetName val="Du toan "/>
      <sheetName val="C.Tinh"/>
      <sheetName val="TK_ca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 KQTH quy hoach 135"/>
      <sheetName val="Bao cao KQTH quy hoach 135"/>
      <sheetName val="CamPha"/>
      <sheetName val="MongCai"/>
      <sheetName val="30000000"/>
      <sheetName val="40000000"/>
      <sheetName val="50000000"/>
      <sheetName val="60000000"/>
      <sheetName val="70000000"/>
      <sheetName val="T.K H.T.T5"/>
      <sheetName val="T.K T7"/>
      <sheetName val="TK T6"/>
      <sheetName val="T.K T5"/>
      <sheetName val="Bang thong ke hang ton"/>
      <sheetName val="thong ke "/>
      <sheetName val="T.KT04"/>
      <sheetName val="BangTH"/>
      <sheetName val="Xaylap "/>
      <sheetName val="Nhan cong"/>
      <sheetName val="Thietbi"/>
      <sheetName val="Diengiai"/>
      <sheetName val="Vanchuyen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[IBASE2.XLSѝTNHNoi"/>
      <sheetName val="CT 03"/>
      <sheetName val="TH 03"/>
      <sheetName val="Co~g hop 1,5x1,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HD1"/>
      <sheetName val="HD4"/>
      <sheetName val="HD3"/>
      <sheetName val="HD5"/>
      <sheetName val="HD7"/>
      <sheetName val="HD6"/>
      <sheetName val="HD2"/>
      <sheetName val="T8-9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CV di trong  dong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et12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nput"/>
      <sheetName val="SPL4-TOTAL"/>
      <sheetName val="ptdg "/>
      <sheetName val="ptke"/>
      <sheetName val="ptdg"/>
      <sheetName val="IBASE"/>
      <sheetName val="(24)-Truc 9"/>
      <sheetName val="ctdg"/>
      <sheetName val="clecÿÿt"/>
      <sheetName val="ÿÿngia"/>
      <sheetName val="khluong"/>
      <sheetName val="DCV"/>
      <sheetName val="DATA"/>
      <sheetName val="khung ten TD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dtxl"/>
      <sheetName val="CTNTTH"/>
      <sheetName val="sat"/>
      <sheetName val="ptvt"/>
      <sheetName val="Giai trinh"/>
      <sheetName val="XL4Poppy"/>
      <sheetName val="rebar"/>
      <sheetName val="ptdgD"/>
      <sheetName val="LAM NHA"/>
      <sheetName val="1111"/>
      <sheetName val="DG "/>
      <sheetName val="Tongke"/>
      <sheetName val="Bang chiet tinh TBA"/>
      <sheetName val="LoaiDay"/>
      <sheetName val="tra-vat-lieu"/>
      <sheetName val="Don gia"/>
      <sheetName val="gvl"/>
      <sheetName val="chitiet"/>
      <sheetName val="MTO REV.2(ARMOR)"/>
      <sheetName val="CT35"/>
      <sheetName val="IBASE"/>
      <sheetName val="OFFGRI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KH_Q1_Q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Sheet1"/>
      <sheetName val="To trinh"/>
      <sheetName val="Sheet2"/>
      <sheetName val="bang2"/>
      <sheetName val="Sheet3"/>
      <sheetName val="coHoan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XL4Poppy (2)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C.     Lang"/>
      <sheetName val="SL)NC-MB"/>
      <sheetName val="QL1A-QL1Q moi"/>
      <sheetName val="DG CAࡕ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KluongKm2_x000c_4"/>
      <sheetName val="TK331D"/>
      <sheetName val="334 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HK1"/>
      <sheetName val="HK2"/>
      <sheetName val="CANAM"/>
      <sheetName val="Tojg KLBS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ɂIEN DONG"/>
      <sheetName val="P_x000c_V"/>
      <sheetName val="Tai khoan"/>
      <sheetName val="C.   ( Lang"/>
      <sheetName val="DG "/>
      <sheetName val="MTO REV.0"/>
      <sheetName val="Maumo)"/>
      <sheetName val="DG CA?"/>
      <sheetName val="giathanh1"/>
      <sheetName val="XL@Test5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TDZ22"/>
      <sheetName val="NCong-Day-Su"/>
      <sheetName val="¶"/>
      <sheetName val="Tonchop"/>
      <sheetName val="KK bo sung"/>
      <sheetName val="KH-Q1,Q2,01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O AM DT"/>
      <sheetName val="dmuc"/>
      <sheetName val="?IEN DONG"/>
      <sheetName val="XL4Te3t5"/>
      <sheetName val="S29_x0007__x0000__x0000_S"/>
      <sheetName val="PTVL"/>
      <sheetName val="IBASE"/>
      <sheetName val="˜Ünh m÷c"/>
      <sheetName val="Quy_x0000_2-2002"/>
      <sheetName val="Ünh m÷c"/>
      <sheetName val="DI-ESTI"/>
      <sheetName val="NC"/>
      <sheetName val="Quy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tuong"/>
      <sheetName val="TDT"/>
      <sheetName val="Bu gi`"/>
      <sheetName val="NHAN_x0000_CONG"/>
      <sheetName val="S29_x0007_"/>
      <sheetName val="Q3-01-duyet"/>
      <sheetName val="PPVT"/>
      <sheetName val="Girder"/>
      <sheetName val="Tendo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data"/>
      <sheetName val="phi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CT_x0000_doanh thu 2005"/>
      <sheetName val="INV"/>
      <sheetName val="XXXXXXX2"/>
      <sheetName val="XXXXXXX3"/>
      <sheetName val="XXXXXXX4"/>
      <sheetName val="Tang TRCD 98-02"/>
      <sheetName val="TSCD 2000"/>
      <sheetName val="Bang TK goc"/>
      <sheetName val="DGchitiet "/>
      <sheetName val="CHIET TINH TBA"/>
      <sheetName val="XLÿÿest5"/>
      <sheetName val="NEW-PANEL"/>
      <sheetName val="XNGBQII-_x0010_4 (3)"/>
      <sheetName val="çha tri SX"/>
      <sheetName val="So Conç!îfhiep"/>
      <sheetName val="ctTBA"/>
      <sheetName val="DG CA_"/>
      <sheetName val="_IEN DONG"/>
      <sheetName val="CĮ     Lang"/>
      <sheetName val="ptdg"/>
      <sheetName val="tra-vat-lieu"/>
      <sheetName val="DT1________"/>
      <sheetName val="DT1_"/>
      <sheetName val="S29_x0007___S"/>
      <sheetName val="S29_x0007__S"/>
      <sheetName val="Na2_x0000__x0000_01"/>
      <sheetName val="_x0000__x0000_쫀䃝Z"/>
      <sheetName val="_x0000__x0000__x0000__x0000_¢é@Z_x0000__x000d__x0000__x0004_"/>
      <sheetName val="4_x0004__x0000__x0000_XN54_x0004__x0000__x0000_XN33_x0004__x0000__x0000_NK96_x0006__x0000__x0000_Sheet4"/>
      <sheetName val="XNGBQI-01 (02)"/>
      <sheetName val="BGThau_x0008_"/>
      <sheetName val="BGThau_x0008__x0000_0000000_x0001__x0006__x0000_Sheet1_x0008__x0000_To dr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MTO REV.2(ARMOR)"/>
      <sheetName val="NHAN"/>
      <sheetName val="Hạng mục 2"/>
      <sheetName val="Km227Э227_838s,"/>
      <sheetName val=""/>
      <sheetName val="CT"/>
      <sheetName val="NHAN CWNG"/>
      <sheetName val="CI     Lang"/>
      <sheetName val="Quy $-02"/>
      <sheetName val="DO_AM_DT"/>
      <sheetName val="ɂIEN_DONG"/>
      <sheetName val="DG_CA?"/>
      <sheetName val="M+MC"/>
      <sheetName val="_x0000__x0000__x0000__x0000_¢é@Z_x0000__x000a__x0000__x0004_"/>
      <sheetName val="DTCTtallu"/>
      <sheetName val="GVL-NC-M"/>
      <sheetName val="Vong KLBS"/>
      <sheetName val="4_x0004_"/>
      <sheetName val="Na2"/>
      <sheetName val="Na2_x0000__x0000_€01"/>
      <sheetName val="name"/>
      <sheetName val="KTQT-AF_x0003_"/>
      <sheetName val="KLDGT_x0014_&lt;120%"/>
      <sheetName val="Congt9"/>
      <sheetName val="Km227?227_838s,"/>
      <sheetName val="_x0000__x0000_??Z"/>
      <sheetName val="tienluong"/>
      <sheetName val="coctuatrenda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Exterior Walls Finishes"/>
      <sheetName val="CPQL"/>
      <sheetName val="THCPQL"/>
      <sheetName val="Du kien DT 9 thang de fop"/>
      <sheetName val="Pier"/>
      <sheetName val="Pile"/>
      <sheetName val="Khoi luong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NHAN?CONG"/>
      <sheetName val="BGThau_x0008_??0000000_x0001__x0006_??Sheet1_x0008_??To"/>
      <sheetName val="TTTram"/>
      <sheetName val="Km23"/>
      <sheetName val="XNGBQIV-02_x0000__x0000_)"/>
      <sheetName val="H?ng m?c 2"/>
      <sheetName val="Tgng hop CP T10"/>
      <sheetName val="TT_10KV"/>
      <sheetName val="00000003"/>
      <sheetName val="C?     Lang"/>
      <sheetName val="_x0000__x0000__x0017_[Q3-01-duyet.xls]Maumo)_x0000_?_x0000__x0000__x0000_"/>
      <sheetName val="?IEN_DONG"/>
      <sheetName val="DG_CA_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/>
      <sheetData sheetId="205" refreshError="1"/>
      <sheetData sheetId="206" refreshError="1"/>
      <sheetData sheetId="207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 refreshError="1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/>
      <sheetData sheetId="421" refreshError="1"/>
      <sheetData sheetId="422"/>
      <sheetData sheetId="423"/>
      <sheetData sheetId="424"/>
      <sheetData sheetId="425" refreshError="1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Sheet1"/>
      <sheetName val="Sheet2"/>
      <sheetName val="Sheet3"/>
      <sheetName val="DL2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ESTI."/>
      <sheetName val="DI-ESTI"/>
      <sheetName val="CT cong?to"/>
      <sheetName val="CT cong_x0000_to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CT cong_to"/>
      <sheetName val="CT cong"/>
      <sheetName val="KK bo sung"/>
      <sheetName val="giathanh1"/>
      <sheetName val="KH-Q1,Q2,01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6">
          <cell r="N16">
            <v>759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8"/>
  <sheetViews>
    <sheetView tabSelected="1" workbookViewId="0">
      <selection activeCell="A3" sqref="A3:L3"/>
    </sheetView>
  </sheetViews>
  <sheetFormatPr defaultRowHeight="15" x14ac:dyDescent="0.25"/>
  <cols>
    <col min="1" max="1" width="3.5703125" bestFit="1" customWidth="1"/>
    <col min="2" max="2" width="18.5703125" style="79" customWidth="1"/>
    <col min="3" max="3" width="23.85546875" customWidth="1"/>
    <col min="4" max="4" width="9.42578125" bestFit="1" customWidth="1"/>
    <col min="5" max="5" width="9.85546875" bestFit="1" customWidth="1"/>
    <col min="6" max="7" width="10.140625" customWidth="1"/>
    <col min="8" max="9" width="9.28515625" customWidth="1"/>
    <col min="10" max="12" width="8.85546875" customWidth="1"/>
  </cols>
  <sheetData>
    <row r="1" spans="1:12" ht="18.75" x14ac:dyDescent="0.25">
      <c r="A1" s="84" t="s">
        <v>117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16.5" x14ac:dyDescent="0.25">
      <c r="A2" s="85" t="s">
        <v>777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6.5" x14ac:dyDescent="0.25">
      <c r="A3" s="87" t="s">
        <v>778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5" spans="1:12" ht="15.75" x14ac:dyDescent="0.25">
      <c r="A5" s="171" t="s">
        <v>107</v>
      </c>
      <c r="B5" s="160" t="s">
        <v>109</v>
      </c>
      <c r="C5" s="99" t="s">
        <v>108</v>
      </c>
      <c r="D5" s="171" t="s">
        <v>0</v>
      </c>
      <c r="E5" s="171"/>
      <c r="F5" s="171" t="s">
        <v>1</v>
      </c>
      <c r="G5" s="171"/>
      <c r="H5" s="171" t="s">
        <v>110</v>
      </c>
      <c r="I5" s="171"/>
      <c r="J5" s="170" t="s">
        <v>2</v>
      </c>
      <c r="K5" s="170" t="s">
        <v>116</v>
      </c>
      <c r="L5" s="170" t="s">
        <v>381</v>
      </c>
    </row>
    <row r="6" spans="1:12" ht="78.75" x14ac:dyDescent="0.25">
      <c r="A6" s="171"/>
      <c r="B6" s="160"/>
      <c r="C6" s="99"/>
      <c r="D6" s="58" t="s">
        <v>754</v>
      </c>
      <c r="E6" s="58" t="s">
        <v>111</v>
      </c>
      <c r="F6" s="58" t="s">
        <v>112</v>
      </c>
      <c r="G6" s="58" t="s">
        <v>113</v>
      </c>
      <c r="H6" s="58" t="s">
        <v>114</v>
      </c>
      <c r="I6" s="58" t="s">
        <v>115</v>
      </c>
      <c r="J6" s="170"/>
      <c r="K6" s="170"/>
      <c r="L6" s="170"/>
    </row>
    <row r="7" spans="1:12" ht="18.75" customHeight="1" x14ac:dyDescent="0.25">
      <c r="A7" s="99">
        <v>1</v>
      </c>
      <c r="B7" s="160" t="s">
        <v>385</v>
      </c>
      <c r="C7" s="46" t="s">
        <v>382</v>
      </c>
      <c r="D7" s="64">
        <v>1.77</v>
      </c>
      <c r="E7" s="61">
        <v>21443</v>
      </c>
      <c r="F7" s="165">
        <f>SUM(D7:D11)</f>
        <v>7.58</v>
      </c>
      <c r="G7" s="162">
        <f>F7/5.5</f>
        <v>1.3781818181818182</v>
      </c>
      <c r="H7" s="163">
        <f>SUM(E7:E11)</f>
        <v>131427</v>
      </c>
      <c r="I7" s="162">
        <f>H7/45000</f>
        <v>2.9205999999999999</v>
      </c>
      <c r="J7" s="99"/>
      <c r="K7" s="99"/>
      <c r="L7" s="99" t="s">
        <v>386</v>
      </c>
    </row>
    <row r="8" spans="1:12" ht="18.75" customHeight="1" x14ac:dyDescent="0.25">
      <c r="A8" s="99"/>
      <c r="B8" s="160"/>
      <c r="C8" s="46" t="s">
        <v>383</v>
      </c>
      <c r="D8" s="64">
        <v>2.21</v>
      </c>
      <c r="E8" s="61">
        <v>19969</v>
      </c>
      <c r="F8" s="165"/>
      <c r="G8" s="162"/>
      <c r="H8" s="163"/>
      <c r="I8" s="162"/>
      <c r="J8" s="99"/>
      <c r="K8" s="99"/>
      <c r="L8" s="99"/>
    </row>
    <row r="9" spans="1:12" ht="18.75" customHeight="1" x14ac:dyDescent="0.25">
      <c r="A9" s="99"/>
      <c r="B9" s="160"/>
      <c r="C9" s="46" t="s">
        <v>384</v>
      </c>
      <c r="D9" s="64">
        <v>1.02</v>
      </c>
      <c r="E9" s="61">
        <v>20325</v>
      </c>
      <c r="F9" s="165"/>
      <c r="G9" s="162"/>
      <c r="H9" s="163"/>
      <c r="I9" s="162"/>
      <c r="J9" s="99"/>
      <c r="K9" s="99"/>
      <c r="L9" s="99"/>
    </row>
    <row r="10" spans="1:12" ht="18.75" customHeight="1" x14ac:dyDescent="0.25">
      <c r="A10" s="99"/>
      <c r="B10" s="160"/>
      <c r="C10" s="46" t="s">
        <v>385</v>
      </c>
      <c r="D10" s="64">
        <v>1.31</v>
      </c>
      <c r="E10" s="61">
        <v>34719</v>
      </c>
      <c r="F10" s="165"/>
      <c r="G10" s="162"/>
      <c r="H10" s="163"/>
      <c r="I10" s="162"/>
      <c r="J10" s="99"/>
      <c r="K10" s="99"/>
      <c r="L10" s="99"/>
    </row>
    <row r="11" spans="1:12" ht="18.75" customHeight="1" x14ac:dyDescent="0.25">
      <c r="A11" s="99"/>
      <c r="B11" s="160"/>
      <c r="C11" s="46" t="s">
        <v>386</v>
      </c>
      <c r="D11" s="64">
        <v>1.27</v>
      </c>
      <c r="E11" s="61">
        <v>34971</v>
      </c>
      <c r="F11" s="165"/>
      <c r="G11" s="162"/>
      <c r="H11" s="163"/>
      <c r="I11" s="162"/>
      <c r="J11" s="99"/>
      <c r="K11" s="99"/>
      <c r="L11" s="99"/>
    </row>
    <row r="12" spans="1:12" ht="18.75" customHeight="1" x14ac:dyDescent="0.25">
      <c r="A12" s="99">
        <v>2</v>
      </c>
      <c r="B12" s="160" t="s">
        <v>409</v>
      </c>
      <c r="C12" s="46" t="s">
        <v>387</v>
      </c>
      <c r="D12" s="64">
        <v>1.7199999999999998</v>
      </c>
      <c r="E12" s="61">
        <v>34915</v>
      </c>
      <c r="F12" s="165">
        <f>SUM(D12:D15)</f>
        <v>15.719999999999999</v>
      </c>
      <c r="G12" s="162">
        <f>F12/5.5</f>
        <v>2.8581818181818179</v>
      </c>
      <c r="H12" s="163">
        <f>SUM(E12:E15)</f>
        <v>119363</v>
      </c>
      <c r="I12" s="162">
        <f>H12/45000</f>
        <v>2.652511111111111</v>
      </c>
      <c r="J12" s="99"/>
      <c r="K12" s="99"/>
      <c r="L12" s="99" t="s">
        <v>389</v>
      </c>
    </row>
    <row r="13" spans="1:12" ht="18.75" customHeight="1" x14ac:dyDescent="0.25">
      <c r="A13" s="99"/>
      <c r="B13" s="160"/>
      <c r="C13" s="46" t="s">
        <v>388</v>
      </c>
      <c r="D13" s="64">
        <v>8.43</v>
      </c>
      <c r="E13" s="61">
        <v>20509</v>
      </c>
      <c r="F13" s="165"/>
      <c r="G13" s="162"/>
      <c r="H13" s="163"/>
      <c r="I13" s="162"/>
      <c r="J13" s="99"/>
      <c r="K13" s="99"/>
      <c r="L13" s="99"/>
    </row>
    <row r="14" spans="1:12" ht="18.75" customHeight="1" x14ac:dyDescent="0.25">
      <c r="A14" s="99"/>
      <c r="B14" s="160"/>
      <c r="C14" s="46" t="s">
        <v>389</v>
      </c>
      <c r="D14" s="64">
        <v>3.46</v>
      </c>
      <c r="E14" s="61">
        <v>35555</v>
      </c>
      <c r="F14" s="165"/>
      <c r="G14" s="162"/>
      <c r="H14" s="163"/>
      <c r="I14" s="162"/>
      <c r="J14" s="99"/>
      <c r="K14" s="99"/>
      <c r="L14" s="99"/>
    </row>
    <row r="15" spans="1:12" ht="18.75" customHeight="1" x14ac:dyDescent="0.25">
      <c r="A15" s="99"/>
      <c r="B15" s="160"/>
      <c r="C15" s="46" t="s">
        <v>390</v>
      </c>
      <c r="D15" s="64">
        <v>2.11</v>
      </c>
      <c r="E15" s="61">
        <v>28384</v>
      </c>
      <c r="F15" s="165"/>
      <c r="G15" s="162">
        <f t="shared" ref="G15" si="0">F15/50%</f>
        <v>0</v>
      </c>
      <c r="H15" s="163"/>
      <c r="I15" s="162"/>
      <c r="J15" s="99"/>
      <c r="K15" s="99"/>
      <c r="L15" s="99"/>
    </row>
    <row r="16" spans="1:12" ht="18.75" customHeight="1" x14ac:dyDescent="0.25">
      <c r="A16" s="99">
        <v>3</v>
      </c>
      <c r="B16" s="160" t="s">
        <v>410</v>
      </c>
      <c r="C16" s="46" t="s">
        <v>391</v>
      </c>
      <c r="D16" s="64">
        <v>1.43</v>
      </c>
      <c r="E16" s="61">
        <v>41667</v>
      </c>
      <c r="F16" s="165">
        <f>SUM(D16:D20)</f>
        <v>7.92</v>
      </c>
      <c r="G16" s="162">
        <f>F16/5.5</f>
        <v>1.44</v>
      </c>
      <c r="H16" s="163">
        <f>SUM(E16:E20)</f>
        <v>201240</v>
      </c>
      <c r="I16" s="162">
        <f>H16/45000</f>
        <v>4.4720000000000004</v>
      </c>
      <c r="J16" s="99"/>
      <c r="K16" s="99"/>
      <c r="L16" s="99" t="s">
        <v>391</v>
      </c>
    </row>
    <row r="17" spans="1:12" ht="18.75" customHeight="1" x14ac:dyDescent="0.25">
      <c r="A17" s="99"/>
      <c r="B17" s="160"/>
      <c r="C17" s="46" t="s">
        <v>392</v>
      </c>
      <c r="D17" s="64">
        <v>1.1000000000000001</v>
      </c>
      <c r="E17" s="61">
        <v>41044</v>
      </c>
      <c r="F17" s="165"/>
      <c r="G17" s="162"/>
      <c r="H17" s="163"/>
      <c r="I17" s="162"/>
      <c r="J17" s="99"/>
      <c r="K17" s="99"/>
      <c r="L17" s="99"/>
    </row>
    <row r="18" spans="1:12" ht="18.75" customHeight="1" x14ac:dyDescent="0.25">
      <c r="A18" s="99"/>
      <c r="B18" s="160"/>
      <c r="C18" s="46" t="s">
        <v>393</v>
      </c>
      <c r="D18" s="64">
        <v>1.29</v>
      </c>
      <c r="E18" s="61">
        <v>42875</v>
      </c>
      <c r="F18" s="165"/>
      <c r="G18" s="162"/>
      <c r="H18" s="163"/>
      <c r="I18" s="162"/>
      <c r="J18" s="99"/>
      <c r="K18" s="99"/>
      <c r="L18" s="99"/>
    </row>
    <row r="19" spans="1:12" ht="18.75" customHeight="1" x14ac:dyDescent="0.25">
      <c r="A19" s="99"/>
      <c r="B19" s="160"/>
      <c r="C19" s="46" t="s">
        <v>394</v>
      </c>
      <c r="D19" s="64">
        <v>1.71</v>
      </c>
      <c r="E19" s="61">
        <v>42902</v>
      </c>
      <c r="F19" s="165"/>
      <c r="G19" s="162"/>
      <c r="H19" s="163"/>
      <c r="I19" s="162"/>
      <c r="J19" s="99"/>
      <c r="K19" s="99"/>
      <c r="L19" s="99"/>
    </row>
    <row r="20" spans="1:12" ht="18.75" customHeight="1" x14ac:dyDescent="0.25">
      <c r="A20" s="99"/>
      <c r="B20" s="160"/>
      <c r="C20" s="46" t="s">
        <v>395</v>
      </c>
      <c r="D20" s="64">
        <v>2.39</v>
      </c>
      <c r="E20" s="61">
        <v>32752</v>
      </c>
      <c r="F20" s="165"/>
      <c r="G20" s="162"/>
      <c r="H20" s="163"/>
      <c r="I20" s="162"/>
      <c r="J20" s="99"/>
      <c r="K20" s="99"/>
      <c r="L20" s="99"/>
    </row>
    <row r="21" spans="1:12" ht="21.75" customHeight="1" x14ac:dyDescent="0.25">
      <c r="A21" s="99">
        <v>4</v>
      </c>
      <c r="B21" s="160" t="s">
        <v>396</v>
      </c>
      <c r="C21" s="46" t="s">
        <v>396</v>
      </c>
      <c r="D21" s="64">
        <v>2.58</v>
      </c>
      <c r="E21" s="61">
        <v>33973</v>
      </c>
      <c r="F21" s="165">
        <f>SUM(D21:D23)</f>
        <v>12.36</v>
      </c>
      <c r="G21" s="162">
        <f>F21/5.5</f>
        <v>2.2472727272727271</v>
      </c>
      <c r="H21" s="163">
        <f>SUM(E21:E23)</f>
        <v>93625</v>
      </c>
      <c r="I21" s="162">
        <f>H21/45000</f>
        <v>2.0805555555555557</v>
      </c>
      <c r="J21" s="99"/>
      <c r="K21" s="99"/>
      <c r="L21" s="99" t="s">
        <v>396</v>
      </c>
    </row>
    <row r="22" spans="1:12" ht="21.75" customHeight="1" x14ac:dyDescent="0.25">
      <c r="A22" s="99"/>
      <c r="B22" s="160"/>
      <c r="C22" s="46" t="s">
        <v>397</v>
      </c>
      <c r="D22" s="64">
        <v>3.25</v>
      </c>
      <c r="E22" s="61">
        <v>37949</v>
      </c>
      <c r="F22" s="165"/>
      <c r="G22" s="162"/>
      <c r="H22" s="163"/>
      <c r="I22" s="162"/>
      <c r="J22" s="99"/>
      <c r="K22" s="99"/>
      <c r="L22" s="99"/>
    </row>
    <row r="23" spans="1:12" ht="21.75" customHeight="1" x14ac:dyDescent="0.25">
      <c r="A23" s="99"/>
      <c r="B23" s="160"/>
      <c r="C23" s="46" t="s">
        <v>398</v>
      </c>
      <c r="D23" s="64">
        <v>6.53</v>
      </c>
      <c r="E23" s="61">
        <v>21703</v>
      </c>
      <c r="F23" s="165"/>
      <c r="G23" s="162"/>
      <c r="H23" s="163"/>
      <c r="I23" s="162"/>
      <c r="J23" s="99"/>
      <c r="K23" s="99"/>
      <c r="L23" s="99"/>
    </row>
    <row r="24" spans="1:12" ht="18.75" customHeight="1" x14ac:dyDescent="0.25">
      <c r="A24" s="83">
        <v>5</v>
      </c>
      <c r="B24" s="167" t="s">
        <v>411</v>
      </c>
      <c r="C24" s="46" t="s">
        <v>399</v>
      </c>
      <c r="D24" s="64">
        <v>1.87</v>
      </c>
      <c r="E24" s="61">
        <v>14843</v>
      </c>
      <c r="F24" s="165">
        <f>SUM(D24:D26)</f>
        <v>7.37</v>
      </c>
      <c r="G24" s="162">
        <f t="shared" ref="G24" si="1">F24/5.5</f>
        <v>1.34</v>
      </c>
      <c r="H24" s="163">
        <f>SUM(E24:E26)</f>
        <v>82635</v>
      </c>
      <c r="I24" s="162">
        <f t="shared" ref="I24" si="2">H24/45000</f>
        <v>1.8363333333333334</v>
      </c>
      <c r="J24" s="99"/>
      <c r="K24" s="99"/>
      <c r="L24" s="83" t="s">
        <v>399</v>
      </c>
    </row>
    <row r="25" spans="1:12" ht="18.75" customHeight="1" x14ac:dyDescent="0.25">
      <c r="A25" s="83"/>
      <c r="B25" s="167"/>
      <c r="C25" s="46" t="s">
        <v>400</v>
      </c>
      <c r="D25" s="64">
        <v>3.16</v>
      </c>
      <c r="E25" s="61">
        <v>33927</v>
      </c>
      <c r="F25" s="165"/>
      <c r="G25" s="162"/>
      <c r="H25" s="163"/>
      <c r="I25" s="162"/>
      <c r="J25" s="99"/>
      <c r="K25" s="99"/>
      <c r="L25" s="83"/>
    </row>
    <row r="26" spans="1:12" ht="18.75" customHeight="1" x14ac:dyDescent="0.25">
      <c r="A26" s="83"/>
      <c r="B26" s="167"/>
      <c r="C26" s="46" t="s">
        <v>401</v>
      </c>
      <c r="D26" s="64">
        <v>2.34</v>
      </c>
      <c r="E26" s="61">
        <v>33865</v>
      </c>
      <c r="F26" s="165"/>
      <c r="G26" s="162"/>
      <c r="H26" s="163"/>
      <c r="I26" s="162"/>
      <c r="J26" s="99"/>
      <c r="K26" s="99"/>
      <c r="L26" s="83"/>
    </row>
    <row r="27" spans="1:12" ht="15.75" x14ac:dyDescent="0.25">
      <c r="A27" s="99">
        <v>6</v>
      </c>
      <c r="B27" s="160" t="s">
        <v>412</v>
      </c>
      <c r="C27" s="46" t="s">
        <v>402</v>
      </c>
      <c r="D27" s="62">
        <v>50.03</v>
      </c>
      <c r="E27" s="47">
        <v>29094</v>
      </c>
      <c r="F27" s="165">
        <f>SUM(D27:D29)</f>
        <v>56.03</v>
      </c>
      <c r="G27" s="162">
        <f t="shared" ref="G27" si="3">F27/5.5</f>
        <v>10.187272727272727</v>
      </c>
      <c r="H27" s="163">
        <f>SUM(E27:E29)</f>
        <v>86890</v>
      </c>
      <c r="I27" s="162">
        <f t="shared" ref="I27" si="4">H27/45000</f>
        <v>1.9308888888888889</v>
      </c>
      <c r="J27" s="99"/>
      <c r="K27" s="99"/>
      <c r="L27" s="99" t="s">
        <v>402</v>
      </c>
    </row>
    <row r="28" spans="1:12" ht="15.75" x14ac:dyDescent="0.25">
      <c r="A28" s="99"/>
      <c r="B28" s="160"/>
      <c r="C28" s="46" t="s">
        <v>403</v>
      </c>
      <c r="D28" s="48">
        <v>4.32</v>
      </c>
      <c r="E28" s="49">
        <v>27835</v>
      </c>
      <c r="F28" s="165"/>
      <c r="G28" s="162"/>
      <c r="H28" s="163"/>
      <c r="I28" s="162"/>
      <c r="J28" s="99"/>
      <c r="K28" s="99"/>
      <c r="L28" s="99"/>
    </row>
    <row r="29" spans="1:12" ht="15.75" x14ac:dyDescent="0.25">
      <c r="A29" s="99"/>
      <c r="B29" s="160"/>
      <c r="C29" s="46" t="s">
        <v>404</v>
      </c>
      <c r="D29" s="64">
        <v>1.68</v>
      </c>
      <c r="E29" s="50">
        <v>29961</v>
      </c>
      <c r="F29" s="165"/>
      <c r="G29" s="162"/>
      <c r="H29" s="163"/>
      <c r="I29" s="162"/>
      <c r="J29" s="99"/>
      <c r="K29" s="99"/>
      <c r="L29" s="99"/>
    </row>
    <row r="30" spans="1:12" ht="15.75" x14ac:dyDescent="0.25">
      <c r="A30" s="99">
        <v>7</v>
      </c>
      <c r="B30" s="160" t="s">
        <v>413</v>
      </c>
      <c r="C30" s="46" t="s">
        <v>405</v>
      </c>
      <c r="D30" s="48">
        <v>3.28</v>
      </c>
      <c r="E30" s="49">
        <v>31458</v>
      </c>
      <c r="F30" s="161">
        <f>SUM(D30:D33)</f>
        <v>40.19</v>
      </c>
      <c r="G30" s="162">
        <f>F30/5.5</f>
        <v>7.3072727272727267</v>
      </c>
      <c r="H30" s="163">
        <f>SUM(E30:E33)</f>
        <v>115944</v>
      </c>
      <c r="I30" s="162">
        <f>H30/45000</f>
        <v>2.5765333333333333</v>
      </c>
      <c r="J30" s="99"/>
      <c r="K30" s="99"/>
      <c r="L30" s="99" t="s">
        <v>406</v>
      </c>
    </row>
    <row r="31" spans="1:12" ht="15.75" x14ac:dyDescent="0.25">
      <c r="A31" s="99"/>
      <c r="B31" s="160"/>
      <c r="C31" s="46" t="s">
        <v>406</v>
      </c>
      <c r="D31" s="48">
        <v>5.48</v>
      </c>
      <c r="E31" s="49">
        <v>21492</v>
      </c>
      <c r="F31" s="161"/>
      <c r="G31" s="162"/>
      <c r="H31" s="163"/>
      <c r="I31" s="162"/>
      <c r="J31" s="99"/>
      <c r="K31" s="99"/>
      <c r="L31" s="99"/>
    </row>
    <row r="32" spans="1:12" ht="15.75" x14ac:dyDescent="0.25">
      <c r="A32" s="99"/>
      <c r="B32" s="160"/>
      <c r="C32" s="46" t="s">
        <v>408</v>
      </c>
      <c r="D32" s="62">
        <v>14.83</v>
      </c>
      <c r="E32" s="50">
        <v>25572</v>
      </c>
      <c r="F32" s="161"/>
      <c r="G32" s="162"/>
      <c r="H32" s="163"/>
      <c r="I32" s="162"/>
      <c r="J32" s="99"/>
      <c r="K32" s="99"/>
      <c r="L32" s="99"/>
    </row>
    <row r="33" spans="1:12" ht="15.75" x14ac:dyDescent="0.25">
      <c r="A33" s="99"/>
      <c r="B33" s="160"/>
      <c r="C33" s="46" t="s">
        <v>407</v>
      </c>
      <c r="D33" s="64">
        <v>16.600000000000001</v>
      </c>
      <c r="E33" s="61">
        <v>37422</v>
      </c>
      <c r="F33" s="161"/>
      <c r="G33" s="162"/>
      <c r="H33" s="163"/>
      <c r="I33" s="162"/>
      <c r="J33" s="99"/>
      <c r="K33" s="99"/>
      <c r="L33" s="99"/>
    </row>
    <row r="34" spans="1:12" ht="15.75" x14ac:dyDescent="0.25">
      <c r="A34" s="99">
        <v>8</v>
      </c>
      <c r="B34" s="160" t="s">
        <v>417</v>
      </c>
      <c r="C34" s="46" t="s">
        <v>414</v>
      </c>
      <c r="D34" s="48">
        <v>6.65</v>
      </c>
      <c r="E34" s="49">
        <v>54075</v>
      </c>
      <c r="F34" s="161">
        <f>SUM(D34:D36)</f>
        <v>40.93</v>
      </c>
      <c r="G34" s="162">
        <f>F34/5.5</f>
        <v>7.4418181818181814</v>
      </c>
      <c r="H34" s="163">
        <f>SUM(E34:E36)</f>
        <v>112518</v>
      </c>
      <c r="I34" s="162">
        <f>H34/45000</f>
        <v>2.5004</v>
      </c>
      <c r="J34" s="99"/>
      <c r="K34" s="99"/>
      <c r="L34" s="99" t="s">
        <v>414</v>
      </c>
    </row>
    <row r="35" spans="1:12" ht="15.75" x14ac:dyDescent="0.25">
      <c r="A35" s="99"/>
      <c r="B35" s="160"/>
      <c r="C35" s="46" t="s">
        <v>415</v>
      </c>
      <c r="D35" s="64">
        <v>10.32</v>
      </c>
      <c r="E35" s="61">
        <v>37629</v>
      </c>
      <c r="F35" s="161"/>
      <c r="G35" s="162"/>
      <c r="H35" s="163"/>
      <c r="I35" s="162"/>
      <c r="J35" s="99"/>
      <c r="K35" s="99"/>
      <c r="L35" s="99"/>
    </row>
    <row r="36" spans="1:12" ht="15.75" x14ac:dyDescent="0.25">
      <c r="A36" s="99"/>
      <c r="B36" s="160"/>
      <c r="C36" s="46" t="s">
        <v>416</v>
      </c>
      <c r="D36" s="48">
        <v>23.96</v>
      </c>
      <c r="E36" s="49">
        <v>20814</v>
      </c>
      <c r="F36" s="161"/>
      <c r="G36" s="162"/>
      <c r="H36" s="163"/>
      <c r="I36" s="162"/>
      <c r="J36" s="99"/>
      <c r="K36" s="99"/>
      <c r="L36" s="99"/>
    </row>
    <row r="37" spans="1:12" ht="15.75" x14ac:dyDescent="0.25">
      <c r="A37" s="99">
        <v>9</v>
      </c>
      <c r="B37" s="160" t="s">
        <v>424</v>
      </c>
      <c r="C37" s="46" t="s">
        <v>418</v>
      </c>
      <c r="D37" s="62">
        <v>45.75</v>
      </c>
      <c r="E37" s="50">
        <v>15603</v>
      </c>
      <c r="F37" s="161">
        <f>SUM(D37:D40)</f>
        <v>406.09</v>
      </c>
      <c r="G37" s="162">
        <f>F37/5.5</f>
        <v>73.834545454545449</v>
      </c>
      <c r="H37" s="163">
        <f>SUM(E37:E40)</f>
        <v>48992</v>
      </c>
      <c r="I37" s="162">
        <f>H37/45000</f>
        <v>1.0887111111111112</v>
      </c>
      <c r="J37" s="99"/>
      <c r="K37" s="99"/>
      <c r="L37" s="99" t="s">
        <v>419</v>
      </c>
    </row>
    <row r="38" spans="1:12" ht="15.75" x14ac:dyDescent="0.25">
      <c r="A38" s="99"/>
      <c r="B38" s="160"/>
      <c r="C38" s="46" t="s">
        <v>419</v>
      </c>
      <c r="D38" s="62">
        <v>7.79</v>
      </c>
      <c r="E38" s="50">
        <v>27470</v>
      </c>
      <c r="F38" s="161"/>
      <c r="G38" s="162"/>
      <c r="H38" s="163"/>
      <c r="I38" s="162"/>
      <c r="J38" s="99"/>
      <c r="K38" s="99"/>
      <c r="L38" s="99"/>
    </row>
    <row r="39" spans="1:12" ht="15.75" x14ac:dyDescent="0.25">
      <c r="A39" s="99"/>
      <c r="B39" s="160"/>
      <c r="C39" s="46" t="s">
        <v>420</v>
      </c>
      <c r="D39" s="62">
        <v>344.15</v>
      </c>
      <c r="E39" s="50">
        <v>4577</v>
      </c>
      <c r="F39" s="161"/>
      <c r="G39" s="162"/>
      <c r="H39" s="163"/>
      <c r="I39" s="162"/>
      <c r="J39" s="99"/>
      <c r="K39" s="99"/>
      <c r="L39" s="99"/>
    </row>
    <row r="40" spans="1:12" ht="15.75" x14ac:dyDescent="0.25">
      <c r="A40" s="99"/>
      <c r="B40" s="160"/>
      <c r="C40" s="46" t="s">
        <v>423</v>
      </c>
      <c r="D40" s="62">
        <v>8.4</v>
      </c>
      <c r="E40" s="50">
        <v>1342</v>
      </c>
      <c r="F40" s="161"/>
      <c r="G40" s="162"/>
      <c r="H40" s="163"/>
      <c r="I40" s="162"/>
      <c r="J40" s="99"/>
      <c r="K40" s="99"/>
      <c r="L40" s="99"/>
    </row>
    <row r="41" spans="1:12" ht="15.75" x14ac:dyDescent="0.25">
      <c r="A41" s="99">
        <v>10</v>
      </c>
      <c r="B41" s="160" t="s">
        <v>425</v>
      </c>
      <c r="C41" s="46" t="s">
        <v>421</v>
      </c>
      <c r="D41" s="64">
        <v>10.38</v>
      </c>
      <c r="E41" s="51">
        <v>54022</v>
      </c>
      <c r="F41" s="161">
        <f>SUM(D41:D42)</f>
        <v>41.19</v>
      </c>
      <c r="G41" s="162">
        <f>F41/5.5</f>
        <v>7.4890909090909084</v>
      </c>
      <c r="H41" s="169">
        <f>SUM(E41:E42)</f>
        <v>70628</v>
      </c>
      <c r="I41" s="162">
        <f>H41/45000</f>
        <v>1.5695111111111111</v>
      </c>
      <c r="J41" s="99"/>
      <c r="K41" s="99"/>
      <c r="L41" s="99" t="s">
        <v>421</v>
      </c>
    </row>
    <row r="42" spans="1:12" ht="18.75" customHeight="1" x14ac:dyDescent="0.25">
      <c r="A42" s="99"/>
      <c r="B42" s="160"/>
      <c r="C42" s="80" t="s">
        <v>422</v>
      </c>
      <c r="D42" s="64">
        <v>30.81</v>
      </c>
      <c r="E42" s="61">
        <v>16606</v>
      </c>
      <c r="F42" s="161"/>
      <c r="G42" s="162"/>
      <c r="H42" s="169"/>
      <c r="I42" s="162"/>
      <c r="J42" s="99"/>
      <c r="K42" s="99"/>
      <c r="L42" s="99"/>
    </row>
    <row r="43" spans="1:12" ht="15.75" x14ac:dyDescent="0.25">
      <c r="A43" s="99">
        <v>11</v>
      </c>
      <c r="B43" s="160" t="s">
        <v>437</v>
      </c>
      <c r="C43" s="46" t="s">
        <v>427</v>
      </c>
      <c r="D43" s="64">
        <v>2.67</v>
      </c>
      <c r="E43" s="61">
        <v>27911</v>
      </c>
      <c r="F43" s="161">
        <f>SUM(D43:D45)</f>
        <v>14.049999999999999</v>
      </c>
      <c r="G43" s="162">
        <f>F43/5.5</f>
        <v>2.5545454545454542</v>
      </c>
      <c r="H43" s="169">
        <f>SUM(E43:E45)</f>
        <v>78837</v>
      </c>
      <c r="I43" s="162">
        <f>H43/45000</f>
        <v>1.7519333333333333</v>
      </c>
      <c r="J43" s="99"/>
      <c r="K43" s="99"/>
      <c r="L43" s="99" t="s">
        <v>426</v>
      </c>
    </row>
    <row r="44" spans="1:12" ht="15.75" x14ac:dyDescent="0.25">
      <c r="A44" s="99"/>
      <c r="B44" s="160"/>
      <c r="C44" s="46" t="s">
        <v>428</v>
      </c>
      <c r="D44" s="64">
        <v>8.3699999999999992</v>
      </c>
      <c r="E44" s="61">
        <v>16961</v>
      </c>
      <c r="F44" s="161"/>
      <c r="G44" s="162"/>
      <c r="H44" s="169"/>
      <c r="I44" s="162"/>
      <c r="J44" s="99"/>
      <c r="K44" s="99"/>
      <c r="L44" s="99"/>
    </row>
    <row r="45" spans="1:12" ht="15.75" x14ac:dyDescent="0.25">
      <c r="A45" s="99"/>
      <c r="B45" s="160"/>
      <c r="C45" s="46" t="s">
        <v>426</v>
      </c>
      <c r="D45" s="64">
        <v>3.01</v>
      </c>
      <c r="E45" s="61">
        <v>33965</v>
      </c>
      <c r="F45" s="161"/>
      <c r="G45" s="162"/>
      <c r="H45" s="169"/>
      <c r="I45" s="162"/>
      <c r="J45" s="99"/>
      <c r="K45" s="99"/>
      <c r="L45" s="99"/>
    </row>
    <row r="46" spans="1:12" ht="15.75" x14ac:dyDescent="0.25">
      <c r="A46" s="99">
        <v>12</v>
      </c>
      <c r="B46" s="160" t="s">
        <v>429</v>
      </c>
      <c r="C46" s="46" t="s">
        <v>429</v>
      </c>
      <c r="D46" s="64">
        <v>12.02</v>
      </c>
      <c r="E46" s="50">
        <v>49119</v>
      </c>
      <c r="F46" s="168">
        <f>SUM(D46:D48)</f>
        <v>27.96</v>
      </c>
      <c r="G46" s="162">
        <f>F46/5.5</f>
        <v>5.083636363636364</v>
      </c>
      <c r="H46" s="163">
        <f>SUM(E46:E48)</f>
        <v>85580</v>
      </c>
      <c r="I46" s="162">
        <f>H46/45000</f>
        <v>1.9017777777777778</v>
      </c>
      <c r="J46" s="166"/>
      <c r="K46" s="164"/>
      <c r="L46" s="99" t="s">
        <v>429</v>
      </c>
    </row>
    <row r="47" spans="1:12" ht="15.75" x14ac:dyDescent="0.25">
      <c r="A47" s="99"/>
      <c r="B47" s="160"/>
      <c r="C47" s="46" t="s">
        <v>430</v>
      </c>
      <c r="D47" s="64">
        <v>9.14</v>
      </c>
      <c r="E47" s="50">
        <v>19970</v>
      </c>
      <c r="F47" s="168"/>
      <c r="G47" s="162"/>
      <c r="H47" s="163"/>
      <c r="I47" s="162"/>
      <c r="J47" s="166"/>
      <c r="K47" s="164"/>
      <c r="L47" s="99"/>
    </row>
    <row r="48" spans="1:12" ht="15.75" x14ac:dyDescent="0.25">
      <c r="A48" s="99"/>
      <c r="B48" s="160"/>
      <c r="C48" s="46" t="s">
        <v>431</v>
      </c>
      <c r="D48" s="64">
        <v>6.8</v>
      </c>
      <c r="E48" s="50">
        <v>16491</v>
      </c>
      <c r="F48" s="168"/>
      <c r="G48" s="162"/>
      <c r="H48" s="163"/>
      <c r="I48" s="162"/>
      <c r="J48" s="166"/>
      <c r="K48" s="164"/>
      <c r="L48" s="99"/>
    </row>
    <row r="49" spans="1:12" ht="15.75" x14ac:dyDescent="0.25">
      <c r="A49" s="83">
        <v>13</v>
      </c>
      <c r="B49" s="167" t="s">
        <v>438</v>
      </c>
      <c r="C49" s="46" t="s">
        <v>432</v>
      </c>
      <c r="D49" s="64">
        <v>18.36</v>
      </c>
      <c r="E49" s="50">
        <v>20776</v>
      </c>
      <c r="F49" s="168">
        <f>SUM(D49:D50)</f>
        <v>107.61</v>
      </c>
      <c r="G49" s="162">
        <f>F49/30</f>
        <v>3.5870000000000002</v>
      </c>
      <c r="H49" s="163">
        <f>SUM(E49:E50)</f>
        <v>26712</v>
      </c>
      <c r="I49" s="162">
        <f>H49/16000</f>
        <v>1.6695</v>
      </c>
      <c r="J49" s="166"/>
      <c r="K49" s="164"/>
      <c r="L49" s="83" t="s">
        <v>432</v>
      </c>
    </row>
    <row r="50" spans="1:12" ht="15.75" x14ac:dyDescent="0.25">
      <c r="A50" s="83"/>
      <c r="B50" s="167"/>
      <c r="C50" s="46" t="s">
        <v>433</v>
      </c>
      <c r="D50" s="64">
        <v>89.25</v>
      </c>
      <c r="E50" s="50">
        <v>5936</v>
      </c>
      <c r="F50" s="168"/>
      <c r="G50" s="162"/>
      <c r="H50" s="163"/>
      <c r="I50" s="162"/>
      <c r="J50" s="166"/>
      <c r="K50" s="164"/>
      <c r="L50" s="83"/>
    </row>
    <row r="51" spans="1:12" ht="15.75" x14ac:dyDescent="0.25">
      <c r="A51" s="99">
        <v>14</v>
      </c>
      <c r="B51" s="160" t="s">
        <v>75</v>
      </c>
      <c r="C51" s="46" t="s">
        <v>75</v>
      </c>
      <c r="D51" s="64">
        <v>14.7</v>
      </c>
      <c r="E51" s="61">
        <v>23685</v>
      </c>
      <c r="F51" s="165">
        <f>SUM(D51:D52)</f>
        <v>65.900000000000006</v>
      </c>
      <c r="G51" s="162">
        <f t="shared" ref="G51" si="5">F51/30</f>
        <v>2.1966666666666668</v>
      </c>
      <c r="H51" s="163">
        <f>SUM(E51:E52)</f>
        <v>38823</v>
      </c>
      <c r="I51" s="162">
        <f t="shared" ref="I51" si="6">H51/16000</f>
        <v>2.4264375</v>
      </c>
      <c r="J51" s="99"/>
      <c r="K51" s="99"/>
      <c r="L51" s="99" t="s">
        <v>442</v>
      </c>
    </row>
    <row r="52" spans="1:12" ht="15.75" x14ac:dyDescent="0.25">
      <c r="A52" s="99"/>
      <c r="B52" s="160"/>
      <c r="C52" s="46" t="s">
        <v>434</v>
      </c>
      <c r="D52" s="64">
        <v>51.2</v>
      </c>
      <c r="E52" s="50">
        <v>15138</v>
      </c>
      <c r="F52" s="165"/>
      <c r="G52" s="162"/>
      <c r="H52" s="163"/>
      <c r="I52" s="162"/>
      <c r="J52" s="99"/>
      <c r="K52" s="99"/>
      <c r="L52" s="99"/>
    </row>
    <row r="53" spans="1:12" ht="15.75" x14ac:dyDescent="0.25">
      <c r="A53" s="99">
        <v>15</v>
      </c>
      <c r="B53" s="160" t="s">
        <v>439</v>
      </c>
      <c r="C53" s="46" t="s">
        <v>435</v>
      </c>
      <c r="D53" s="48">
        <v>103.72</v>
      </c>
      <c r="E53" s="49">
        <v>6787</v>
      </c>
      <c r="F53" s="161">
        <f>SUM(D53:D54)</f>
        <v>136.41</v>
      </c>
      <c r="G53" s="162">
        <f t="shared" ref="G53" si="7">F53/30</f>
        <v>4.5469999999999997</v>
      </c>
      <c r="H53" s="163">
        <f>SUM(E53:E54)</f>
        <v>25267</v>
      </c>
      <c r="I53" s="162">
        <f t="shared" ref="I53" si="8">H53/16000</f>
        <v>1.5791875</v>
      </c>
      <c r="J53" s="99"/>
      <c r="K53" s="164"/>
      <c r="L53" s="99" t="s">
        <v>436</v>
      </c>
    </row>
    <row r="54" spans="1:12" ht="15.75" x14ac:dyDescent="0.25">
      <c r="A54" s="99"/>
      <c r="B54" s="160"/>
      <c r="C54" s="46" t="s">
        <v>436</v>
      </c>
      <c r="D54" s="48">
        <v>32.69</v>
      </c>
      <c r="E54" s="49">
        <v>18480</v>
      </c>
      <c r="F54" s="161"/>
      <c r="G54" s="162"/>
      <c r="H54" s="163"/>
      <c r="I54" s="162"/>
      <c r="J54" s="99"/>
      <c r="K54" s="164"/>
      <c r="L54" s="99"/>
    </row>
    <row r="55" spans="1:12" ht="157.5" x14ac:dyDescent="0.25">
      <c r="A55" s="58">
        <v>16</v>
      </c>
      <c r="B55" s="59" t="s">
        <v>440</v>
      </c>
      <c r="C55" s="46" t="s">
        <v>441</v>
      </c>
      <c r="D55" s="64">
        <v>350</v>
      </c>
      <c r="E55" s="50"/>
      <c r="F55" s="64">
        <f>D55</f>
        <v>350</v>
      </c>
      <c r="G55" s="60"/>
      <c r="H55" s="63"/>
      <c r="I55" s="60"/>
      <c r="J55" s="58"/>
      <c r="K55" s="52"/>
      <c r="L55" s="58" t="s">
        <v>443</v>
      </c>
    </row>
    <row r="56" spans="1:12" ht="15.75" x14ac:dyDescent="0.25">
      <c r="A56" s="106">
        <v>17</v>
      </c>
      <c r="B56" s="109" t="s">
        <v>444</v>
      </c>
      <c r="C56" s="25" t="s">
        <v>445</v>
      </c>
      <c r="D56" s="72">
        <v>13.3</v>
      </c>
      <c r="E56" s="75">
        <v>16072</v>
      </c>
      <c r="F56" s="100">
        <f>SUM(D56:D60)</f>
        <v>124.75</v>
      </c>
      <c r="G56" s="100">
        <f>F56/30*100</f>
        <v>415.83333333333331</v>
      </c>
      <c r="H56" s="115">
        <f>SUM(E56:E60)</f>
        <v>69406</v>
      </c>
      <c r="I56" s="81">
        <f>H56/16000*100</f>
        <v>433.78750000000002</v>
      </c>
      <c r="J56" s="81"/>
      <c r="K56" s="81"/>
      <c r="L56" s="141" t="s">
        <v>776</v>
      </c>
    </row>
    <row r="57" spans="1:12" ht="15.75" x14ac:dyDescent="0.25">
      <c r="A57" s="107"/>
      <c r="B57" s="110"/>
      <c r="C57" s="25" t="s">
        <v>446</v>
      </c>
      <c r="D57" s="72">
        <v>52.98</v>
      </c>
      <c r="E57" s="75">
        <v>13906</v>
      </c>
      <c r="F57" s="101"/>
      <c r="G57" s="101"/>
      <c r="H57" s="116"/>
      <c r="I57" s="98"/>
      <c r="J57" s="98"/>
      <c r="K57" s="98"/>
      <c r="L57" s="142"/>
    </row>
    <row r="58" spans="1:12" ht="15.75" x14ac:dyDescent="0.25">
      <c r="A58" s="107"/>
      <c r="B58" s="110"/>
      <c r="C58" s="25" t="s">
        <v>447</v>
      </c>
      <c r="D58" s="72">
        <v>40.869999999999997</v>
      </c>
      <c r="E58" s="75">
        <v>15802</v>
      </c>
      <c r="F58" s="101"/>
      <c r="G58" s="101"/>
      <c r="H58" s="116"/>
      <c r="I58" s="98"/>
      <c r="J58" s="98"/>
      <c r="K58" s="98"/>
      <c r="L58" s="142"/>
    </row>
    <row r="59" spans="1:12" ht="15.75" x14ac:dyDescent="0.25">
      <c r="A59" s="107"/>
      <c r="B59" s="110"/>
      <c r="C59" s="25" t="s">
        <v>74</v>
      </c>
      <c r="D59" s="72">
        <v>12.55</v>
      </c>
      <c r="E59" s="75">
        <v>8167</v>
      </c>
      <c r="F59" s="101"/>
      <c r="G59" s="101"/>
      <c r="H59" s="116"/>
      <c r="I59" s="98"/>
      <c r="J59" s="98"/>
      <c r="K59" s="98"/>
      <c r="L59" s="142"/>
    </row>
    <row r="60" spans="1:12" ht="15.75" x14ac:dyDescent="0.25">
      <c r="A60" s="108"/>
      <c r="B60" s="111"/>
      <c r="C60" s="38" t="s">
        <v>448</v>
      </c>
      <c r="D60" s="72">
        <v>5.05</v>
      </c>
      <c r="E60" s="75">
        <v>15459</v>
      </c>
      <c r="F60" s="102"/>
      <c r="G60" s="102"/>
      <c r="H60" s="117"/>
      <c r="I60" s="82"/>
      <c r="J60" s="82"/>
      <c r="K60" s="82"/>
      <c r="L60" s="143"/>
    </row>
    <row r="61" spans="1:12" ht="15.75" x14ac:dyDescent="0.25">
      <c r="A61" s="106">
        <v>18</v>
      </c>
      <c r="B61" s="109" t="s">
        <v>449</v>
      </c>
      <c r="C61" s="25" t="s">
        <v>450</v>
      </c>
      <c r="D61" s="72">
        <v>20.56</v>
      </c>
      <c r="E61" s="75">
        <v>8045</v>
      </c>
      <c r="F61" s="100">
        <f>SUM(D61:D63)</f>
        <v>173.14</v>
      </c>
      <c r="G61" s="100">
        <f>F61/30*100</f>
        <v>577.13333333333333</v>
      </c>
      <c r="H61" s="115">
        <f>SUM(E61:E63)</f>
        <v>18064</v>
      </c>
      <c r="I61" s="100">
        <f>H61/16000*100</f>
        <v>112.9</v>
      </c>
      <c r="J61" s="100"/>
      <c r="K61" s="100"/>
      <c r="L61" s="141" t="s">
        <v>451</v>
      </c>
    </row>
    <row r="62" spans="1:12" ht="15.75" x14ac:dyDescent="0.25">
      <c r="A62" s="107"/>
      <c r="B62" s="110"/>
      <c r="C62" s="25" t="s">
        <v>452</v>
      </c>
      <c r="D62" s="72">
        <v>52.28</v>
      </c>
      <c r="E62" s="75">
        <v>6495</v>
      </c>
      <c r="F62" s="101"/>
      <c r="G62" s="101"/>
      <c r="H62" s="116"/>
      <c r="I62" s="101"/>
      <c r="J62" s="101"/>
      <c r="K62" s="101"/>
      <c r="L62" s="142"/>
    </row>
    <row r="63" spans="1:12" ht="15.75" x14ac:dyDescent="0.25">
      <c r="A63" s="108"/>
      <c r="B63" s="111"/>
      <c r="C63" s="25" t="s">
        <v>453</v>
      </c>
      <c r="D63" s="72">
        <v>100.3</v>
      </c>
      <c r="E63" s="75">
        <v>3524</v>
      </c>
      <c r="F63" s="102"/>
      <c r="G63" s="102"/>
      <c r="H63" s="117"/>
      <c r="I63" s="102"/>
      <c r="J63" s="102"/>
      <c r="K63" s="102"/>
      <c r="L63" s="143"/>
    </row>
    <row r="64" spans="1:12" ht="15.75" x14ac:dyDescent="0.25">
      <c r="A64" s="88">
        <v>19</v>
      </c>
      <c r="B64" s="90" t="s">
        <v>454</v>
      </c>
      <c r="C64" s="59" t="s">
        <v>455</v>
      </c>
      <c r="D64" s="73">
        <v>23.85</v>
      </c>
      <c r="E64" s="74">
        <v>10799</v>
      </c>
      <c r="F64" s="128">
        <f>SUM(D64:D66)</f>
        <v>68.84</v>
      </c>
      <c r="G64" s="128">
        <f>F64/30*100</f>
        <v>229.46666666666667</v>
      </c>
      <c r="H64" s="129">
        <f>SUM(E64:E66)</f>
        <v>31026</v>
      </c>
      <c r="I64" s="92">
        <f>H64/16000*100</f>
        <v>193.91249999999999</v>
      </c>
      <c r="J64" s="81"/>
      <c r="K64" s="81"/>
      <c r="L64" s="99" t="s">
        <v>456</v>
      </c>
    </row>
    <row r="65" spans="1:12" ht="15.75" x14ac:dyDescent="0.25">
      <c r="A65" s="95"/>
      <c r="B65" s="96"/>
      <c r="C65" s="59" t="s">
        <v>457</v>
      </c>
      <c r="D65" s="73">
        <v>19.239999999999998</v>
      </c>
      <c r="E65" s="74">
        <v>7843</v>
      </c>
      <c r="F65" s="128"/>
      <c r="G65" s="128"/>
      <c r="H65" s="129"/>
      <c r="I65" s="92"/>
      <c r="J65" s="98"/>
      <c r="K65" s="98"/>
      <c r="L65" s="99"/>
    </row>
    <row r="66" spans="1:12" ht="15.75" x14ac:dyDescent="0.25">
      <c r="A66" s="89"/>
      <c r="B66" s="91"/>
      <c r="C66" s="59" t="s">
        <v>456</v>
      </c>
      <c r="D66" s="73">
        <v>25.75</v>
      </c>
      <c r="E66" s="74">
        <v>12384</v>
      </c>
      <c r="F66" s="128"/>
      <c r="G66" s="128"/>
      <c r="H66" s="129"/>
      <c r="I66" s="92"/>
      <c r="J66" s="82"/>
      <c r="K66" s="82"/>
      <c r="L66" s="99"/>
    </row>
    <row r="67" spans="1:12" ht="20.25" customHeight="1" x14ac:dyDescent="0.25">
      <c r="A67" s="88">
        <v>20</v>
      </c>
      <c r="B67" s="90" t="s">
        <v>458</v>
      </c>
      <c r="C67" s="59" t="s">
        <v>459</v>
      </c>
      <c r="D67" s="73">
        <v>55.52</v>
      </c>
      <c r="E67" s="74">
        <v>4853</v>
      </c>
      <c r="F67" s="92">
        <f>SUM(D67:D68)</f>
        <v>108.97</v>
      </c>
      <c r="G67" s="92">
        <f>F67/100*100</f>
        <v>108.96999999999998</v>
      </c>
      <c r="H67" s="97">
        <f>SUM(E67:E68)</f>
        <v>9240</v>
      </c>
      <c r="I67" s="92">
        <f>H67/5000*100</f>
        <v>184.8</v>
      </c>
      <c r="J67" s="81"/>
      <c r="K67" s="81"/>
      <c r="L67" s="99" t="s">
        <v>459</v>
      </c>
    </row>
    <row r="68" spans="1:12" ht="20.25" customHeight="1" x14ac:dyDescent="0.25">
      <c r="A68" s="89"/>
      <c r="B68" s="91"/>
      <c r="C68" s="59" t="s">
        <v>460</v>
      </c>
      <c r="D68" s="73">
        <v>53.45</v>
      </c>
      <c r="E68" s="74">
        <v>4387</v>
      </c>
      <c r="F68" s="92"/>
      <c r="G68" s="92"/>
      <c r="H68" s="97"/>
      <c r="I68" s="92"/>
      <c r="J68" s="82"/>
      <c r="K68" s="82"/>
      <c r="L68" s="99"/>
    </row>
    <row r="69" spans="1:12" ht="20.25" customHeight="1" x14ac:dyDescent="0.25">
      <c r="A69" s="88">
        <v>21</v>
      </c>
      <c r="B69" s="90" t="s">
        <v>461</v>
      </c>
      <c r="C69" s="59" t="s">
        <v>462</v>
      </c>
      <c r="D69" s="73">
        <v>18.010000000000002</v>
      </c>
      <c r="E69" s="74">
        <v>15336</v>
      </c>
      <c r="F69" s="92">
        <f>SUM(D69:D71)</f>
        <v>66.92</v>
      </c>
      <c r="G69" s="92">
        <f>F69/30*100</f>
        <v>223.06666666666666</v>
      </c>
      <c r="H69" s="97">
        <f>SUM(E69:E71)</f>
        <v>42834</v>
      </c>
      <c r="I69" s="92">
        <f>H69/16000*100</f>
        <v>267.71250000000003</v>
      </c>
      <c r="J69" s="81"/>
      <c r="K69" s="81"/>
      <c r="L69" s="99" t="s">
        <v>463</v>
      </c>
    </row>
    <row r="70" spans="1:12" ht="20.25" customHeight="1" x14ac:dyDescent="0.25">
      <c r="A70" s="95"/>
      <c r="B70" s="96"/>
      <c r="C70" s="59" t="s">
        <v>464</v>
      </c>
      <c r="D70" s="73">
        <v>27.43</v>
      </c>
      <c r="E70" s="74">
        <v>13722</v>
      </c>
      <c r="F70" s="92"/>
      <c r="G70" s="92"/>
      <c r="H70" s="97"/>
      <c r="I70" s="92"/>
      <c r="J70" s="98"/>
      <c r="K70" s="98"/>
      <c r="L70" s="99"/>
    </row>
    <row r="71" spans="1:12" ht="20.25" customHeight="1" x14ac:dyDescent="0.25">
      <c r="A71" s="89"/>
      <c r="B71" s="91"/>
      <c r="C71" s="25" t="s">
        <v>465</v>
      </c>
      <c r="D71" s="72">
        <v>21.48</v>
      </c>
      <c r="E71" s="75">
        <v>13776</v>
      </c>
      <c r="F71" s="92"/>
      <c r="G71" s="92"/>
      <c r="H71" s="97"/>
      <c r="I71" s="92"/>
      <c r="J71" s="82"/>
      <c r="K71" s="82"/>
      <c r="L71" s="99"/>
    </row>
    <row r="72" spans="1:12" ht="63" x14ac:dyDescent="0.25">
      <c r="A72" s="56">
        <v>22</v>
      </c>
      <c r="B72" s="78" t="s">
        <v>466</v>
      </c>
      <c r="C72" s="25" t="s">
        <v>466</v>
      </c>
      <c r="D72" s="72">
        <v>13.32</v>
      </c>
      <c r="E72" s="75">
        <v>10312</v>
      </c>
      <c r="F72" s="72">
        <v>13.32</v>
      </c>
      <c r="G72" s="65">
        <f>F72/(30*0.2)*100</f>
        <v>222.00000000000003</v>
      </c>
      <c r="H72" s="75">
        <v>10312</v>
      </c>
      <c r="I72" s="68">
        <f>H72/(16000*0.2)*100</f>
        <v>322.25</v>
      </c>
      <c r="J72" s="67"/>
      <c r="K72" s="67" t="s">
        <v>652</v>
      </c>
      <c r="L72" s="69" t="s">
        <v>775</v>
      </c>
    </row>
    <row r="73" spans="1:12" ht="15.75" x14ac:dyDescent="0.25">
      <c r="A73" s="88">
        <v>23</v>
      </c>
      <c r="B73" s="90" t="s">
        <v>467</v>
      </c>
      <c r="C73" s="26" t="s">
        <v>468</v>
      </c>
      <c r="D73" s="27">
        <v>1.88</v>
      </c>
      <c r="E73" s="28">
        <v>15889</v>
      </c>
      <c r="F73" s="137">
        <f>SUM(D73:D75)</f>
        <v>8.36</v>
      </c>
      <c r="G73" s="92">
        <f>F73/5.5*100</f>
        <v>151.99999999999997</v>
      </c>
      <c r="H73" s="149">
        <f>SUM(E73:E75)</f>
        <v>44075</v>
      </c>
      <c r="I73" s="81">
        <f>H73/21000*100</f>
        <v>209.88095238095238</v>
      </c>
      <c r="J73" s="81"/>
      <c r="K73" s="81"/>
      <c r="L73" s="141" t="s">
        <v>468</v>
      </c>
    </row>
    <row r="74" spans="1:12" ht="15.75" x14ac:dyDescent="0.25">
      <c r="A74" s="95"/>
      <c r="B74" s="96"/>
      <c r="C74" s="26" t="s">
        <v>469</v>
      </c>
      <c r="D74" s="27">
        <v>1.75</v>
      </c>
      <c r="E74" s="28">
        <v>18853</v>
      </c>
      <c r="F74" s="137"/>
      <c r="G74" s="92"/>
      <c r="H74" s="150"/>
      <c r="I74" s="98"/>
      <c r="J74" s="98"/>
      <c r="K74" s="98"/>
      <c r="L74" s="142"/>
    </row>
    <row r="75" spans="1:12" ht="15.75" x14ac:dyDescent="0.25">
      <c r="A75" s="89"/>
      <c r="B75" s="91"/>
      <c r="C75" s="26" t="s">
        <v>470</v>
      </c>
      <c r="D75" s="27">
        <v>4.7300000000000004</v>
      </c>
      <c r="E75" s="28">
        <v>9333</v>
      </c>
      <c r="F75" s="137"/>
      <c r="G75" s="92"/>
      <c r="H75" s="151"/>
      <c r="I75" s="82"/>
      <c r="J75" s="82"/>
      <c r="K75" s="82"/>
      <c r="L75" s="143"/>
    </row>
    <row r="76" spans="1:12" ht="15.75" x14ac:dyDescent="0.25">
      <c r="A76" s="106">
        <v>24</v>
      </c>
      <c r="B76" s="109" t="s">
        <v>471</v>
      </c>
      <c r="C76" s="29" t="s">
        <v>472</v>
      </c>
      <c r="D76" s="30">
        <v>17.510000000000002</v>
      </c>
      <c r="E76" s="31">
        <v>11100</v>
      </c>
      <c r="F76" s="137">
        <f>SUM(D76:D78)</f>
        <v>36.21</v>
      </c>
      <c r="G76" s="92">
        <f>F76/5.5*100</f>
        <v>658.36363636363637</v>
      </c>
      <c r="H76" s="97">
        <f>SUM(E76:E78)</f>
        <v>29401</v>
      </c>
      <c r="I76" s="92">
        <f>H76/21000*100</f>
        <v>140.00476190476189</v>
      </c>
      <c r="J76" s="81"/>
      <c r="K76" s="81"/>
      <c r="L76" s="139" t="s">
        <v>774</v>
      </c>
    </row>
    <row r="77" spans="1:12" ht="15.75" x14ac:dyDescent="0.25">
      <c r="A77" s="107"/>
      <c r="B77" s="110"/>
      <c r="C77" s="26" t="s">
        <v>473</v>
      </c>
      <c r="D77" s="30">
        <v>5.45</v>
      </c>
      <c r="E77" s="31">
        <v>6979</v>
      </c>
      <c r="F77" s="137"/>
      <c r="G77" s="92"/>
      <c r="H77" s="97"/>
      <c r="I77" s="92"/>
      <c r="J77" s="98"/>
      <c r="K77" s="98"/>
      <c r="L77" s="139"/>
    </row>
    <row r="78" spans="1:12" ht="15.75" x14ac:dyDescent="0.25">
      <c r="A78" s="108"/>
      <c r="B78" s="111"/>
      <c r="C78" s="26" t="s">
        <v>474</v>
      </c>
      <c r="D78" s="30">
        <v>13.25</v>
      </c>
      <c r="E78" s="31">
        <v>11322</v>
      </c>
      <c r="F78" s="137"/>
      <c r="G78" s="92"/>
      <c r="H78" s="97"/>
      <c r="I78" s="92"/>
      <c r="J78" s="82"/>
      <c r="K78" s="82"/>
      <c r="L78" s="139"/>
    </row>
    <row r="79" spans="1:12" ht="15.75" x14ac:dyDescent="0.25">
      <c r="A79" s="88">
        <v>25</v>
      </c>
      <c r="B79" s="90" t="s">
        <v>475</v>
      </c>
      <c r="C79" s="29" t="s">
        <v>476</v>
      </c>
      <c r="D79" s="27">
        <v>2.5</v>
      </c>
      <c r="E79" s="28">
        <v>13571</v>
      </c>
      <c r="F79" s="137">
        <f>SUM(D79:D81)</f>
        <v>14.64</v>
      </c>
      <c r="G79" s="92">
        <f>F79/5.5*100</f>
        <v>266.18181818181819</v>
      </c>
      <c r="H79" s="149">
        <f>SUM(E79:E81)</f>
        <v>33523</v>
      </c>
      <c r="I79" s="81">
        <f>H79/21000*100</f>
        <v>159.63333333333333</v>
      </c>
      <c r="J79" s="81"/>
      <c r="K79" s="81"/>
      <c r="L79" s="124" t="s">
        <v>476</v>
      </c>
    </row>
    <row r="80" spans="1:12" ht="15.75" x14ac:dyDescent="0.25">
      <c r="A80" s="95"/>
      <c r="B80" s="96"/>
      <c r="C80" s="29" t="s">
        <v>477</v>
      </c>
      <c r="D80" s="27">
        <v>4.05</v>
      </c>
      <c r="E80" s="28">
        <v>11280</v>
      </c>
      <c r="F80" s="137"/>
      <c r="G80" s="92"/>
      <c r="H80" s="150"/>
      <c r="I80" s="98"/>
      <c r="J80" s="98"/>
      <c r="K80" s="98"/>
      <c r="L80" s="125"/>
    </row>
    <row r="81" spans="1:12" ht="15.75" x14ac:dyDescent="0.25">
      <c r="A81" s="89"/>
      <c r="B81" s="91"/>
      <c r="C81" s="29" t="s">
        <v>478</v>
      </c>
      <c r="D81" s="27">
        <v>8.09</v>
      </c>
      <c r="E81" s="28">
        <v>8672</v>
      </c>
      <c r="F81" s="137"/>
      <c r="G81" s="92"/>
      <c r="H81" s="151"/>
      <c r="I81" s="82"/>
      <c r="J81" s="82"/>
      <c r="K81" s="82"/>
      <c r="L81" s="126"/>
    </row>
    <row r="82" spans="1:12" ht="18" customHeight="1" x14ac:dyDescent="0.25">
      <c r="A82" s="106">
        <v>26</v>
      </c>
      <c r="B82" s="109" t="s">
        <v>479</v>
      </c>
      <c r="C82" s="26" t="s">
        <v>480</v>
      </c>
      <c r="D82" s="27">
        <v>5.69</v>
      </c>
      <c r="E82" s="28">
        <v>14510</v>
      </c>
      <c r="F82" s="137">
        <f>SUM(D82:D84)</f>
        <v>34.769999999999996</v>
      </c>
      <c r="G82" s="92">
        <f>F82/5.5*100</f>
        <v>632.18181818181813</v>
      </c>
      <c r="H82" s="97">
        <f>SUM(E82:E84)</f>
        <v>36800</v>
      </c>
      <c r="I82" s="92">
        <f>H82/21000*100</f>
        <v>175.23809523809524</v>
      </c>
      <c r="J82" s="81"/>
      <c r="K82" s="81"/>
      <c r="L82" s="144" t="s">
        <v>480</v>
      </c>
    </row>
    <row r="83" spans="1:12" ht="18" customHeight="1" x14ac:dyDescent="0.25">
      <c r="A83" s="107"/>
      <c r="B83" s="110"/>
      <c r="C83" s="26" t="s">
        <v>481</v>
      </c>
      <c r="D83" s="27">
        <v>7.09</v>
      </c>
      <c r="E83" s="28">
        <v>12400</v>
      </c>
      <c r="F83" s="137"/>
      <c r="G83" s="92"/>
      <c r="H83" s="97"/>
      <c r="I83" s="92"/>
      <c r="J83" s="98"/>
      <c r="K83" s="98"/>
      <c r="L83" s="144"/>
    </row>
    <row r="84" spans="1:12" ht="18" customHeight="1" x14ac:dyDescent="0.25">
      <c r="A84" s="108"/>
      <c r="B84" s="111"/>
      <c r="C84" s="29" t="s">
        <v>482</v>
      </c>
      <c r="D84" s="30">
        <v>21.99</v>
      </c>
      <c r="E84" s="31">
        <v>9890</v>
      </c>
      <c r="F84" s="137"/>
      <c r="G84" s="92"/>
      <c r="H84" s="97"/>
      <c r="I84" s="92"/>
      <c r="J84" s="82"/>
      <c r="K84" s="82"/>
      <c r="L84" s="144"/>
    </row>
    <row r="85" spans="1:12" ht="17.25" customHeight="1" x14ac:dyDescent="0.25">
      <c r="A85" s="88">
        <v>27</v>
      </c>
      <c r="B85" s="90" t="s">
        <v>483</v>
      </c>
      <c r="C85" s="26" t="s">
        <v>484</v>
      </c>
      <c r="D85" s="73">
        <v>9.73</v>
      </c>
      <c r="E85" s="74">
        <v>8265</v>
      </c>
      <c r="F85" s="92">
        <f>SUM(D85:D88)</f>
        <v>75.67</v>
      </c>
      <c r="G85" s="92">
        <f>F85/30*100</f>
        <v>252.23333333333335</v>
      </c>
      <c r="H85" s="97">
        <f>SUM(E85:E88)</f>
        <v>35493</v>
      </c>
      <c r="I85" s="92">
        <f>H85/16000*100</f>
        <v>221.83125000000001</v>
      </c>
      <c r="J85" s="81"/>
      <c r="K85" s="81"/>
      <c r="L85" s="83" t="s">
        <v>485</v>
      </c>
    </row>
    <row r="86" spans="1:12" ht="17.25" customHeight="1" x14ac:dyDescent="0.25">
      <c r="A86" s="95"/>
      <c r="B86" s="96"/>
      <c r="C86" s="26" t="s">
        <v>486</v>
      </c>
      <c r="D86" s="73">
        <v>16.239999999999998</v>
      </c>
      <c r="E86" s="74">
        <v>9348</v>
      </c>
      <c r="F86" s="92"/>
      <c r="G86" s="92"/>
      <c r="H86" s="97"/>
      <c r="I86" s="92"/>
      <c r="J86" s="98"/>
      <c r="K86" s="98"/>
      <c r="L86" s="83"/>
    </row>
    <row r="87" spans="1:12" ht="17.25" customHeight="1" x14ac:dyDescent="0.25">
      <c r="A87" s="95"/>
      <c r="B87" s="96"/>
      <c r="C87" s="26" t="s">
        <v>485</v>
      </c>
      <c r="D87" s="73">
        <v>14.96</v>
      </c>
      <c r="E87" s="74">
        <v>9192</v>
      </c>
      <c r="F87" s="92"/>
      <c r="G87" s="92"/>
      <c r="H87" s="97"/>
      <c r="I87" s="92"/>
      <c r="J87" s="98"/>
      <c r="K87" s="98"/>
      <c r="L87" s="83"/>
    </row>
    <row r="88" spans="1:12" ht="17.25" customHeight="1" x14ac:dyDescent="0.25">
      <c r="A88" s="89"/>
      <c r="B88" s="91"/>
      <c r="C88" s="26" t="s">
        <v>487</v>
      </c>
      <c r="D88" s="73">
        <v>34.74</v>
      </c>
      <c r="E88" s="74">
        <v>8688</v>
      </c>
      <c r="F88" s="92"/>
      <c r="G88" s="92"/>
      <c r="H88" s="97"/>
      <c r="I88" s="92"/>
      <c r="J88" s="82"/>
      <c r="K88" s="82"/>
      <c r="L88" s="83"/>
    </row>
    <row r="89" spans="1:12" ht="17.25" customHeight="1" x14ac:dyDescent="0.25">
      <c r="A89" s="88">
        <v>28</v>
      </c>
      <c r="B89" s="90" t="s">
        <v>488</v>
      </c>
      <c r="C89" s="32" t="s">
        <v>489</v>
      </c>
      <c r="D89" s="73">
        <v>20.32</v>
      </c>
      <c r="E89" s="74">
        <v>11140</v>
      </c>
      <c r="F89" s="92">
        <f>SUM(D89:D91)</f>
        <v>48.63</v>
      </c>
      <c r="G89" s="92">
        <f>F89/30*100</f>
        <v>162.1</v>
      </c>
      <c r="H89" s="97">
        <f>SUM(E89:E91)</f>
        <v>32145</v>
      </c>
      <c r="I89" s="92">
        <f>H89/16000*100</f>
        <v>200.90625000000003</v>
      </c>
      <c r="J89" s="81"/>
      <c r="K89" s="81"/>
      <c r="L89" s="144" t="s">
        <v>773</v>
      </c>
    </row>
    <row r="90" spans="1:12" ht="17.25" customHeight="1" x14ac:dyDescent="0.25">
      <c r="A90" s="95"/>
      <c r="B90" s="96"/>
      <c r="C90" s="26" t="s">
        <v>490</v>
      </c>
      <c r="D90" s="73">
        <v>15.96</v>
      </c>
      <c r="E90" s="74">
        <v>11766</v>
      </c>
      <c r="F90" s="92"/>
      <c r="G90" s="92"/>
      <c r="H90" s="97"/>
      <c r="I90" s="92"/>
      <c r="J90" s="98"/>
      <c r="K90" s="98"/>
      <c r="L90" s="144"/>
    </row>
    <row r="91" spans="1:12" ht="17.25" customHeight="1" x14ac:dyDescent="0.25">
      <c r="A91" s="89"/>
      <c r="B91" s="91"/>
      <c r="C91" s="59" t="s">
        <v>491</v>
      </c>
      <c r="D91" s="73">
        <v>12.35</v>
      </c>
      <c r="E91" s="74">
        <v>9239</v>
      </c>
      <c r="F91" s="92"/>
      <c r="G91" s="92"/>
      <c r="H91" s="97"/>
      <c r="I91" s="92"/>
      <c r="J91" s="82"/>
      <c r="K91" s="82"/>
      <c r="L91" s="144"/>
    </row>
    <row r="92" spans="1:12" ht="17.25" customHeight="1" x14ac:dyDescent="0.25">
      <c r="A92" s="88">
        <v>29</v>
      </c>
      <c r="B92" s="90" t="s">
        <v>492</v>
      </c>
      <c r="C92" s="59" t="s">
        <v>493</v>
      </c>
      <c r="D92" s="73">
        <v>28.37</v>
      </c>
      <c r="E92" s="74">
        <v>13363</v>
      </c>
      <c r="F92" s="92">
        <f>SUM(D92:D94)</f>
        <v>131.35000000000002</v>
      </c>
      <c r="G92" s="92">
        <f>F92/30*100</f>
        <v>437.83333333333337</v>
      </c>
      <c r="H92" s="97">
        <f>SUM(E92:E94)</f>
        <v>26954</v>
      </c>
      <c r="I92" s="92">
        <f>H92/16000*100</f>
        <v>168.46250000000001</v>
      </c>
      <c r="J92" s="81"/>
      <c r="K92" s="81"/>
      <c r="L92" s="83" t="s">
        <v>493</v>
      </c>
    </row>
    <row r="93" spans="1:12" ht="17.25" customHeight="1" x14ac:dyDescent="0.25">
      <c r="A93" s="95"/>
      <c r="B93" s="96"/>
      <c r="C93" s="59" t="s">
        <v>494</v>
      </c>
      <c r="D93" s="73">
        <v>31.67</v>
      </c>
      <c r="E93" s="74">
        <v>6446</v>
      </c>
      <c r="F93" s="92"/>
      <c r="G93" s="92"/>
      <c r="H93" s="97"/>
      <c r="I93" s="92"/>
      <c r="J93" s="98"/>
      <c r="K93" s="98"/>
      <c r="L93" s="83"/>
    </row>
    <row r="94" spans="1:12" ht="17.25" customHeight="1" x14ac:dyDescent="0.25">
      <c r="A94" s="89"/>
      <c r="B94" s="91"/>
      <c r="C94" s="26" t="s">
        <v>495</v>
      </c>
      <c r="D94" s="73">
        <v>71.31</v>
      </c>
      <c r="E94" s="74">
        <v>7145</v>
      </c>
      <c r="F94" s="92"/>
      <c r="G94" s="92"/>
      <c r="H94" s="97"/>
      <c r="I94" s="92"/>
      <c r="J94" s="82"/>
      <c r="K94" s="82"/>
      <c r="L94" s="83"/>
    </row>
    <row r="95" spans="1:12" ht="17.25" customHeight="1" x14ac:dyDescent="0.25">
      <c r="A95" s="88">
        <v>30</v>
      </c>
      <c r="B95" s="90" t="s">
        <v>496</v>
      </c>
      <c r="C95" s="33" t="s">
        <v>497</v>
      </c>
      <c r="D95" s="73">
        <v>37.24</v>
      </c>
      <c r="E95" s="74">
        <v>4919</v>
      </c>
      <c r="F95" s="118">
        <f>SUM(D95:D97)</f>
        <v>161.14000000000001</v>
      </c>
      <c r="G95" s="81">
        <f>F95/100*100</f>
        <v>161.14000000000001</v>
      </c>
      <c r="H95" s="121">
        <f>SUM(E95:E97)</f>
        <v>14847</v>
      </c>
      <c r="I95" s="81">
        <f>H95/5000*100</f>
        <v>296.94</v>
      </c>
      <c r="J95" s="81" t="s">
        <v>498</v>
      </c>
      <c r="K95" s="81"/>
      <c r="L95" s="155" t="s">
        <v>499</v>
      </c>
    </row>
    <row r="96" spans="1:12" ht="17.25" customHeight="1" x14ac:dyDescent="0.25">
      <c r="A96" s="95"/>
      <c r="B96" s="96"/>
      <c r="C96" s="26" t="s">
        <v>500</v>
      </c>
      <c r="D96" s="73">
        <v>49</v>
      </c>
      <c r="E96" s="74">
        <v>2928</v>
      </c>
      <c r="F96" s="119"/>
      <c r="G96" s="98"/>
      <c r="H96" s="122"/>
      <c r="I96" s="98"/>
      <c r="J96" s="98"/>
      <c r="K96" s="98"/>
      <c r="L96" s="156"/>
    </row>
    <row r="97" spans="1:12" ht="17.25" customHeight="1" x14ac:dyDescent="0.25">
      <c r="A97" s="89"/>
      <c r="B97" s="91"/>
      <c r="C97" s="26" t="s">
        <v>501</v>
      </c>
      <c r="D97" s="73">
        <v>74.900000000000006</v>
      </c>
      <c r="E97" s="74">
        <v>7000</v>
      </c>
      <c r="F97" s="120"/>
      <c r="G97" s="82"/>
      <c r="H97" s="123"/>
      <c r="I97" s="82"/>
      <c r="J97" s="82"/>
      <c r="K97" s="82"/>
      <c r="L97" s="157"/>
    </row>
    <row r="98" spans="1:12" ht="17.25" customHeight="1" x14ac:dyDescent="0.25">
      <c r="A98" s="106">
        <v>31</v>
      </c>
      <c r="B98" s="109" t="s">
        <v>502</v>
      </c>
      <c r="C98" s="32" t="s">
        <v>503</v>
      </c>
      <c r="D98" s="73">
        <v>8.3789999999999996</v>
      </c>
      <c r="E98" s="74">
        <v>9545</v>
      </c>
      <c r="F98" s="128">
        <f>SUM(D98:D101)</f>
        <v>74.629000000000005</v>
      </c>
      <c r="G98" s="81">
        <f>F98/100*100</f>
        <v>74.629000000000005</v>
      </c>
      <c r="H98" s="129">
        <f>SUM(E98:E101)</f>
        <v>28137</v>
      </c>
      <c r="I98" s="128">
        <f>H98/5000*100</f>
        <v>562.74</v>
      </c>
      <c r="J98" s="100" t="s">
        <v>498</v>
      </c>
      <c r="K98" s="100"/>
      <c r="L98" s="139" t="s">
        <v>772</v>
      </c>
    </row>
    <row r="99" spans="1:12" ht="17.25" customHeight="1" x14ac:dyDescent="0.25">
      <c r="A99" s="107"/>
      <c r="B99" s="110"/>
      <c r="C99" s="26" t="s">
        <v>504</v>
      </c>
      <c r="D99" s="73">
        <v>19.55</v>
      </c>
      <c r="E99" s="74">
        <v>6702</v>
      </c>
      <c r="F99" s="128"/>
      <c r="G99" s="98"/>
      <c r="H99" s="129"/>
      <c r="I99" s="128"/>
      <c r="J99" s="101"/>
      <c r="K99" s="101"/>
      <c r="L99" s="139"/>
    </row>
    <row r="100" spans="1:12" ht="17.25" customHeight="1" x14ac:dyDescent="0.25">
      <c r="A100" s="107"/>
      <c r="B100" s="110"/>
      <c r="C100" s="26" t="s">
        <v>505</v>
      </c>
      <c r="D100" s="73">
        <v>20.95</v>
      </c>
      <c r="E100" s="74">
        <v>4743</v>
      </c>
      <c r="F100" s="128"/>
      <c r="G100" s="98"/>
      <c r="H100" s="129"/>
      <c r="I100" s="128"/>
      <c r="J100" s="101"/>
      <c r="K100" s="101"/>
      <c r="L100" s="139"/>
    </row>
    <row r="101" spans="1:12" ht="17.25" customHeight="1" x14ac:dyDescent="0.25">
      <c r="A101" s="108"/>
      <c r="B101" s="111"/>
      <c r="C101" s="29" t="s">
        <v>506</v>
      </c>
      <c r="D101" s="73">
        <v>25.75</v>
      </c>
      <c r="E101" s="74">
        <v>7147</v>
      </c>
      <c r="F101" s="128"/>
      <c r="G101" s="82"/>
      <c r="H101" s="129"/>
      <c r="I101" s="128"/>
      <c r="J101" s="102"/>
      <c r="K101" s="102"/>
      <c r="L101" s="139"/>
    </row>
    <row r="102" spans="1:12" ht="15.75" x14ac:dyDescent="0.25">
      <c r="A102" s="106">
        <v>32</v>
      </c>
      <c r="B102" s="109" t="s">
        <v>507</v>
      </c>
      <c r="C102" s="26" t="s">
        <v>508</v>
      </c>
      <c r="D102" s="73">
        <v>25.18</v>
      </c>
      <c r="E102" s="74">
        <v>4890</v>
      </c>
      <c r="F102" s="118">
        <f>SUM(D102:D105)</f>
        <v>100.89</v>
      </c>
      <c r="G102" s="81">
        <f>F102/100*100</f>
        <v>100.88999999999999</v>
      </c>
      <c r="H102" s="149">
        <f>SUM(E102:E105)</f>
        <v>24775</v>
      </c>
      <c r="I102" s="81">
        <f>H102/5000*100</f>
        <v>495.5</v>
      </c>
      <c r="J102" s="81" t="s">
        <v>498</v>
      </c>
      <c r="K102" s="81"/>
      <c r="L102" s="155" t="s">
        <v>509</v>
      </c>
    </row>
    <row r="103" spans="1:12" ht="15.75" x14ac:dyDescent="0.25">
      <c r="A103" s="107"/>
      <c r="B103" s="110"/>
      <c r="C103" s="26" t="s">
        <v>509</v>
      </c>
      <c r="D103" s="73">
        <v>37.35</v>
      </c>
      <c r="E103" s="74">
        <v>11468</v>
      </c>
      <c r="F103" s="119"/>
      <c r="G103" s="98"/>
      <c r="H103" s="150"/>
      <c r="I103" s="98"/>
      <c r="J103" s="98"/>
      <c r="K103" s="98"/>
      <c r="L103" s="156"/>
    </row>
    <row r="104" spans="1:12" ht="15.75" x14ac:dyDescent="0.25">
      <c r="A104" s="107"/>
      <c r="B104" s="110"/>
      <c r="C104" s="29" t="s">
        <v>510</v>
      </c>
      <c r="D104" s="73">
        <v>13.13</v>
      </c>
      <c r="E104" s="74">
        <v>4707</v>
      </c>
      <c r="F104" s="119"/>
      <c r="G104" s="98"/>
      <c r="H104" s="150"/>
      <c r="I104" s="98"/>
      <c r="J104" s="98"/>
      <c r="K104" s="98"/>
      <c r="L104" s="156"/>
    </row>
    <row r="105" spans="1:12" ht="15.75" x14ac:dyDescent="0.25">
      <c r="A105" s="108"/>
      <c r="B105" s="111"/>
      <c r="C105" s="29" t="s">
        <v>511</v>
      </c>
      <c r="D105" s="73">
        <v>25.23</v>
      </c>
      <c r="E105" s="74">
        <v>3710</v>
      </c>
      <c r="F105" s="120"/>
      <c r="G105" s="82"/>
      <c r="H105" s="151"/>
      <c r="I105" s="82"/>
      <c r="J105" s="82"/>
      <c r="K105" s="82"/>
      <c r="L105" s="157"/>
    </row>
    <row r="106" spans="1:12" ht="15.75" x14ac:dyDescent="0.25">
      <c r="A106" s="88">
        <v>33</v>
      </c>
      <c r="B106" s="90" t="s">
        <v>512</v>
      </c>
      <c r="C106" s="26" t="s">
        <v>513</v>
      </c>
      <c r="D106" s="73">
        <v>37.619999999999997</v>
      </c>
      <c r="E106" s="74">
        <v>4610</v>
      </c>
      <c r="F106" s="118">
        <f>SUM(D106:D108)</f>
        <v>118.75</v>
      </c>
      <c r="G106" s="81">
        <f>F106/100*100</f>
        <v>118.75</v>
      </c>
      <c r="H106" s="149">
        <f>SUM(E106:E108)</f>
        <v>17608</v>
      </c>
      <c r="I106" s="81">
        <f>H106/5000*100</f>
        <v>352.15999999999997</v>
      </c>
      <c r="J106" s="81" t="s">
        <v>498</v>
      </c>
      <c r="K106" s="81"/>
      <c r="L106" s="155" t="s">
        <v>755</v>
      </c>
    </row>
    <row r="107" spans="1:12" ht="15.75" x14ac:dyDescent="0.25">
      <c r="A107" s="95"/>
      <c r="B107" s="96"/>
      <c r="C107" s="26" t="s">
        <v>514</v>
      </c>
      <c r="D107" s="73">
        <v>41.02</v>
      </c>
      <c r="E107" s="74">
        <v>5628</v>
      </c>
      <c r="F107" s="119"/>
      <c r="G107" s="98"/>
      <c r="H107" s="150"/>
      <c r="I107" s="98"/>
      <c r="J107" s="98"/>
      <c r="K107" s="98"/>
      <c r="L107" s="156"/>
    </row>
    <row r="108" spans="1:12" ht="15.75" x14ac:dyDescent="0.25">
      <c r="A108" s="89"/>
      <c r="B108" s="91"/>
      <c r="C108" s="26" t="s">
        <v>515</v>
      </c>
      <c r="D108" s="73">
        <v>40.11</v>
      </c>
      <c r="E108" s="74">
        <v>7370</v>
      </c>
      <c r="F108" s="120"/>
      <c r="G108" s="82"/>
      <c r="H108" s="151"/>
      <c r="I108" s="82"/>
      <c r="J108" s="82"/>
      <c r="K108" s="82"/>
      <c r="L108" s="157"/>
    </row>
    <row r="109" spans="1:12" ht="15.75" x14ac:dyDescent="0.25">
      <c r="A109" s="88">
        <v>34</v>
      </c>
      <c r="B109" s="90" t="s">
        <v>516</v>
      </c>
      <c r="C109" s="26" t="s">
        <v>517</v>
      </c>
      <c r="D109" s="73">
        <v>29.2</v>
      </c>
      <c r="E109" s="74">
        <v>3331</v>
      </c>
      <c r="F109" s="92">
        <f>SUM(D109:D111)</f>
        <v>178.15</v>
      </c>
      <c r="G109" s="92">
        <f>F109/100*100</f>
        <v>178.15</v>
      </c>
      <c r="H109" s="97">
        <f>SUM(E109:E111)</f>
        <v>7052</v>
      </c>
      <c r="I109" s="92">
        <f>H109/5000*100</f>
        <v>141.04000000000002</v>
      </c>
      <c r="J109" s="81" t="s">
        <v>498</v>
      </c>
      <c r="K109" s="81"/>
      <c r="L109" s="99" t="s">
        <v>517</v>
      </c>
    </row>
    <row r="110" spans="1:12" ht="15.75" x14ac:dyDescent="0.25">
      <c r="A110" s="95"/>
      <c r="B110" s="96"/>
      <c r="C110" s="26" t="s">
        <v>518</v>
      </c>
      <c r="D110" s="73">
        <v>57.77</v>
      </c>
      <c r="E110" s="74">
        <v>1948</v>
      </c>
      <c r="F110" s="92"/>
      <c r="G110" s="92"/>
      <c r="H110" s="97"/>
      <c r="I110" s="92"/>
      <c r="J110" s="98"/>
      <c r="K110" s="98"/>
      <c r="L110" s="99"/>
    </row>
    <row r="111" spans="1:12" ht="15.75" x14ac:dyDescent="0.25">
      <c r="A111" s="89"/>
      <c r="B111" s="91"/>
      <c r="C111" s="26" t="s">
        <v>519</v>
      </c>
      <c r="D111" s="73">
        <v>91.18</v>
      </c>
      <c r="E111" s="74">
        <v>1773</v>
      </c>
      <c r="F111" s="92"/>
      <c r="G111" s="92"/>
      <c r="H111" s="97"/>
      <c r="I111" s="92"/>
      <c r="J111" s="82"/>
      <c r="K111" s="82"/>
      <c r="L111" s="99"/>
    </row>
    <row r="112" spans="1:12" ht="15.75" x14ac:dyDescent="0.25">
      <c r="A112" s="88">
        <v>35</v>
      </c>
      <c r="B112" s="90" t="s">
        <v>520</v>
      </c>
      <c r="C112" s="59" t="s">
        <v>520</v>
      </c>
      <c r="D112" s="73">
        <v>67.150000000000006</v>
      </c>
      <c r="E112" s="74">
        <v>3780</v>
      </c>
      <c r="F112" s="132">
        <f>D112+D113</f>
        <v>121.55000000000001</v>
      </c>
      <c r="G112" s="132">
        <f>F112/100*100</f>
        <v>121.55</v>
      </c>
      <c r="H112" s="97">
        <f>E112+E113</f>
        <v>5939</v>
      </c>
      <c r="I112" s="132">
        <f>H112/5000*100</f>
        <v>118.78</v>
      </c>
      <c r="J112" s="118" t="s">
        <v>498</v>
      </c>
      <c r="K112" s="118"/>
      <c r="L112" s="159" t="s">
        <v>520</v>
      </c>
    </row>
    <row r="113" spans="1:12" ht="15.75" x14ac:dyDescent="0.25">
      <c r="A113" s="89"/>
      <c r="B113" s="91"/>
      <c r="C113" s="59" t="s">
        <v>521</v>
      </c>
      <c r="D113" s="73">
        <v>54.4</v>
      </c>
      <c r="E113" s="74">
        <v>2159</v>
      </c>
      <c r="F113" s="132"/>
      <c r="G113" s="132"/>
      <c r="H113" s="97"/>
      <c r="I113" s="132"/>
      <c r="J113" s="120"/>
      <c r="K113" s="120"/>
      <c r="L113" s="159"/>
    </row>
    <row r="114" spans="1:12" ht="15.75" x14ac:dyDescent="0.25">
      <c r="A114" s="88">
        <v>36</v>
      </c>
      <c r="B114" s="90" t="s">
        <v>522</v>
      </c>
      <c r="C114" s="59" t="s">
        <v>523</v>
      </c>
      <c r="D114" s="73">
        <v>153.29</v>
      </c>
      <c r="E114" s="74">
        <v>3405</v>
      </c>
      <c r="F114" s="132">
        <f>D114+D115</f>
        <v>183.07999999999998</v>
      </c>
      <c r="G114" s="92">
        <f>F114/100*100</f>
        <v>183.07999999999998</v>
      </c>
      <c r="H114" s="94">
        <f>E114+E115</f>
        <v>6293</v>
      </c>
      <c r="I114" s="92">
        <f>H114/2500*100</f>
        <v>251.72</v>
      </c>
      <c r="J114" s="81" t="s">
        <v>498</v>
      </c>
      <c r="K114" s="81"/>
      <c r="L114" s="99" t="s">
        <v>522</v>
      </c>
    </row>
    <row r="115" spans="1:12" ht="15.75" x14ac:dyDescent="0.25">
      <c r="A115" s="89"/>
      <c r="B115" s="91"/>
      <c r="C115" s="59" t="s">
        <v>522</v>
      </c>
      <c r="D115" s="73">
        <v>29.79</v>
      </c>
      <c r="E115" s="74">
        <v>2888</v>
      </c>
      <c r="F115" s="132"/>
      <c r="G115" s="92"/>
      <c r="H115" s="94"/>
      <c r="I115" s="92"/>
      <c r="J115" s="82"/>
      <c r="K115" s="82"/>
      <c r="L115" s="99"/>
    </row>
    <row r="116" spans="1:12" ht="15.75" x14ac:dyDescent="0.25">
      <c r="A116" s="88">
        <v>37</v>
      </c>
      <c r="B116" s="90" t="s">
        <v>524</v>
      </c>
      <c r="C116" s="59" t="s">
        <v>525</v>
      </c>
      <c r="D116" s="73">
        <v>179.05</v>
      </c>
      <c r="E116" s="74">
        <v>6968</v>
      </c>
      <c r="F116" s="132">
        <f>D116+D117</f>
        <v>233.61</v>
      </c>
      <c r="G116" s="92">
        <f>F116/100*100</f>
        <v>233.61</v>
      </c>
      <c r="H116" s="94">
        <f>E116+E117</f>
        <v>10475</v>
      </c>
      <c r="I116" s="92">
        <f>H116/2500*100</f>
        <v>419.00000000000006</v>
      </c>
      <c r="J116" s="81" t="s">
        <v>498</v>
      </c>
      <c r="K116" s="81"/>
      <c r="L116" s="99" t="s">
        <v>524</v>
      </c>
    </row>
    <row r="117" spans="1:12" ht="15.75" x14ac:dyDescent="0.25">
      <c r="A117" s="89"/>
      <c r="B117" s="91"/>
      <c r="C117" s="59" t="s">
        <v>524</v>
      </c>
      <c r="D117" s="73">
        <v>54.56</v>
      </c>
      <c r="E117" s="74">
        <v>3507</v>
      </c>
      <c r="F117" s="132"/>
      <c r="G117" s="92"/>
      <c r="H117" s="94"/>
      <c r="I117" s="92"/>
      <c r="J117" s="82"/>
      <c r="K117" s="82"/>
      <c r="L117" s="99"/>
    </row>
    <row r="118" spans="1:12" ht="15.75" x14ac:dyDescent="0.25">
      <c r="A118" s="88">
        <v>38</v>
      </c>
      <c r="B118" s="90" t="s">
        <v>526</v>
      </c>
      <c r="C118" s="26" t="s">
        <v>527</v>
      </c>
      <c r="D118" s="73">
        <v>44.2</v>
      </c>
      <c r="E118" s="74">
        <v>4190</v>
      </c>
      <c r="F118" s="92">
        <f>SUM(D118:D121)</f>
        <v>130.6</v>
      </c>
      <c r="G118" s="92">
        <f>F118/100*100</f>
        <v>130.6</v>
      </c>
      <c r="H118" s="97">
        <f>SUM(E118:E121)</f>
        <v>19956</v>
      </c>
      <c r="I118" s="92">
        <f>H118/5000*100</f>
        <v>399.12</v>
      </c>
      <c r="J118" s="81" t="s">
        <v>498</v>
      </c>
      <c r="K118" s="81"/>
      <c r="L118" s="99" t="s">
        <v>528</v>
      </c>
    </row>
    <row r="119" spans="1:12" ht="15.75" x14ac:dyDescent="0.25">
      <c r="A119" s="95"/>
      <c r="B119" s="96"/>
      <c r="C119" s="32" t="s">
        <v>529</v>
      </c>
      <c r="D119" s="73">
        <v>20.13</v>
      </c>
      <c r="E119" s="74">
        <v>8205</v>
      </c>
      <c r="F119" s="92"/>
      <c r="G119" s="92"/>
      <c r="H119" s="97"/>
      <c r="I119" s="92"/>
      <c r="J119" s="98"/>
      <c r="K119" s="98"/>
      <c r="L119" s="99"/>
    </row>
    <row r="120" spans="1:12" ht="15.75" x14ac:dyDescent="0.25">
      <c r="A120" s="95"/>
      <c r="B120" s="96"/>
      <c r="C120" s="59" t="s">
        <v>530</v>
      </c>
      <c r="D120" s="73">
        <v>33.590000000000003</v>
      </c>
      <c r="E120" s="74">
        <v>3640</v>
      </c>
      <c r="F120" s="92"/>
      <c r="G120" s="92"/>
      <c r="H120" s="97"/>
      <c r="I120" s="92"/>
      <c r="J120" s="98"/>
      <c r="K120" s="98"/>
      <c r="L120" s="99"/>
    </row>
    <row r="121" spans="1:12" ht="15.75" x14ac:dyDescent="0.25">
      <c r="A121" s="89"/>
      <c r="B121" s="91"/>
      <c r="C121" s="59" t="s">
        <v>531</v>
      </c>
      <c r="D121" s="73">
        <v>32.68</v>
      </c>
      <c r="E121" s="74">
        <v>3921</v>
      </c>
      <c r="F121" s="92"/>
      <c r="G121" s="92"/>
      <c r="H121" s="97"/>
      <c r="I121" s="92"/>
      <c r="J121" s="82"/>
      <c r="K121" s="82"/>
      <c r="L121" s="99"/>
    </row>
    <row r="122" spans="1:12" ht="15.75" x14ac:dyDescent="0.25">
      <c r="A122" s="106">
        <v>39</v>
      </c>
      <c r="B122" s="109" t="s">
        <v>532</v>
      </c>
      <c r="C122" s="29" t="s">
        <v>532</v>
      </c>
      <c r="D122" s="72">
        <v>103.1</v>
      </c>
      <c r="E122" s="75">
        <v>4665</v>
      </c>
      <c r="F122" s="128">
        <f>SUM(D122:D123)</f>
        <v>178.31</v>
      </c>
      <c r="G122" s="128">
        <f>F122/100*100</f>
        <v>178.31</v>
      </c>
      <c r="H122" s="129">
        <f>SUM(E122:E123)</f>
        <v>7395</v>
      </c>
      <c r="I122" s="128">
        <f>H122/2500*100</f>
        <v>295.8</v>
      </c>
      <c r="J122" s="100" t="s">
        <v>498</v>
      </c>
      <c r="K122" s="100"/>
      <c r="L122" s="139" t="s">
        <v>532</v>
      </c>
    </row>
    <row r="123" spans="1:12" ht="15.75" x14ac:dyDescent="0.25">
      <c r="A123" s="108"/>
      <c r="B123" s="111"/>
      <c r="C123" s="29" t="s">
        <v>533</v>
      </c>
      <c r="D123" s="72">
        <v>75.209999999999994</v>
      </c>
      <c r="E123" s="75">
        <v>2730</v>
      </c>
      <c r="F123" s="128"/>
      <c r="G123" s="128"/>
      <c r="H123" s="129"/>
      <c r="I123" s="128"/>
      <c r="J123" s="102"/>
      <c r="K123" s="102"/>
      <c r="L123" s="139"/>
    </row>
    <row r="124" spans="1:12" ht="18" customHeight="1" x14ac:dyDescent="0.25">
      <c r="A124" s="106">
        <v>40</v>
      </c>
      <c r="B124" s="109" t="s">
        <v>534</v>
      </c>
      <c r="C124" s="29" t="s">
        <v>535</v>
      </c>
      <c r="D124" s="72">
        <v>105.71</v>
      </c>
      <c r="E124" s="75">
        <v>4760</v>
      </c>
      <c r="F124" s="137">
        <f>SUM(D124:D125)</f>
        <v>183.17</v>
      </c>
      <c r="G124" s="128">
        <f>F124/100*100</f>
        <v>183.17</v>
      </c>
      <c r="H124" s="158">
        <f>SUM(E124:E125)</f>
        <v>8384</v>
      </c>
      <c r="I124" s="128">
        <f>H124/2500*100</f>
        <v>335.36</v>
      </c>
      <c r="J124" s="100" t="s">
        <v>498</v>
      </c>
      <c r="K124" s="100"/>
      <c r="L124" s="139" t="s">
        <v>534</v>
      </c>
    </row>
    <row r="125" spans="1:12" ht="18" customHeight="1" x14ac:dyDescent="0.25">
      <c r="A125" s="108"/>
      <c r="B125" s="111"/>
      <c r="C125" s="29" t="s">
        <v>534</v>
      </c>
      <c r="D125" s="72">
        <v>77.459999999999994</v>
      </c>
      <c r="E125" s="75">
        <v>3624</v>
      </c>
      <c r="F125" s="137"/>
      <c r="G125" s="128"/>
      <c r="H125" s="158"/>
      <c r="I125" s="128"/>
      <c r="J125" s="102"/>
      <c r="K125" s="102"/>
      <c r="L125" s="139"/>
    </row>
    <row r="126" spans="1:12" ht="18" customHeight="1" x14ac:dyDescent="0.25">
      <c r="A126" s="106">
        <v>41</v>
      </c>
      <c r="B126" s="109" t="s">
        <v>536</v>
      </c>
      <c r="C126" s="29" t="s">
        <v>537</v>
      </c>
      <c r="D126" s="72">
        <v>40.17</v>
      </c>
      <c r="E126" s="75">
        <v>2274</v>
      </c>
      <c r="F126" s="128">
        <f>SUM(D126:D127)</f>
        <v>85.58</v>
      </c>
      <c r="G126" s="128">
        <f>F126/100*100</f>
        <v>85.58</v>
      </c>
      <c r="H126" s="129">
        <f>SUM(E126:E127)</f>
        <v>5342</v>
      </c>
      <c r="I126" s="128">
        <f>H126/2500*100</f>
        <v>213.68</v>
      </c>
      <c r="J126" s="100" t="s">
        <v>498</v>
      </c>
      <c r="K126" s="100"/>
      <c r="L126" s="139" t="s">
        <v>536</v>
      </c>
    </row>
    <row r="127" spans="1:12" ht="18" customHeight="1" x14ac:dyDescent="0.25">
      <c r="A127" s="108"/>
      <c r="B127" s="111"/>
      <c r="C127" s="29" t="s">
        <v>536</v>
      </c>
      <c r="D127" s="72">
        <v>45.41</v>
      </c>
      <c r="E127" s="75">
        <v>3068</v>
      </c>
      <c r="F127" s="128"/>
      <c r="G127" s="128"/>
      <c r="H127" s="129"/>
      <c r="I127" s="128"/>
      <c r="J127" s="102"/>
      <c r="K127" s="102"/>
      <c r="L127" s="139"/>
    </row>
    <row r="128" spans="1:12" ht="20.25" customHeight="1" x14ac:dyDescent="0.25">
      <c r="A128" s="106">
        <v>42</v>
      </c>
      <c r="B128" s="109" t="s">
        <v>538</v>
      </c>
      <c r="C128" s="29" t="s">
        <v>539</v>
      </c>
      <c r="D128" s="72">
        <v>95.05</v>
      </c>
      <c r="E128" s="75">
        <v>3640</v>
      </c>
      <c r="F128" s="128">
        <v>158.19</v>
      </c>
      <c r="G128" s="128">
        <v>158.19</v>
      </c>
      <c r="H128" s="129">
        <v>7088</v>
      </c>
      <c r="I128" s="128">
        <v>283.52</v>
      </c>
      <c r="J128" s="100" t="s">
        <v>498</v>
      </c>
      <c r="K128" s="100"/>
      <c r="L128" s="139" t="s">
        <v>538</v>
      </c>
    </row>
    <row r="129" spans="1:12" ht="20.25" customHeight="1" x14ac:dyDescent="0.25">
      <c r="A129" s="108"/>
      <c r="B129" s="111"/>
      <c r="C129" s="29" t="s">
        <v>538</v>
      </c>
      <c r="D129" s="72">
        <v>63.14</v>
      </c>
      <c r="E129" s="75">
        <v>3448</v>
      </c>
      <c r="F129" s="128"/>
      <c r="G129" s="128"/>
      <c r="H129" s="129"/>
      <c r="I129" s="128"/>
      <c r="J129" s="102"/>
      <c r="K129" s="102"/>
      <c r="L129" s="139"/>
    </row>
    <row r="130" spans="1:12" ht="20.25" customHeight="1" x14ac:dyDescent="0.25">
      <c r="A130" s="106">
        <v>43</v>
      </c>
      <c r="B130" s="109" t="s">
        <v>540</v>
      </c>
      <c r="C130" s="29" t="s">
        <v>540</v>
      </c>
      <c r="D130" s="72">
        <v>115.68</v>
      </c>
      <c r="E130" s="75">
        <v>2754</v>
      </c>
      <c r="F130" s="137">
        <v>221.15</v>
      </c>
      <c r="G130" s="128">
        <v>221.15</v>
      </c>
      <c r="H130" s="158">
        <v>6586</v>
      </c>
      <c r="I130" s="128">
        <v>263.44</v>
      </c>
      <c r="J130" s="100"/>
      <c r="K130" s="100"/>
      <c r="L130" s="139" t="s">
        <v>541</v>
      </c>
    </row>
    <row r="131" spans="1:12" ht="20.25" customHeight="1" x14ac:dyDescent="0.25">
      <c r="A131" s="108"/>
      <c r="B131" s="111"/>
      <c r="C131" s="29" t="s">
        <v>541</v>
      </c>
      <c r="D131" s="72">
        <v>105.47</v>
      </c>
      <c r="E131" s="75">
        <v>3832</v>
      </c>
      <c r="F131" s="137"/>
      <c r="G131" s="128"/>
      <c r="H131" s="158"/>
      <c r="I131" s="128"/>
      <c r="J131" s="102"/>
      <c r="K131" s="102"/>
      <c r="L131" s="139"/>
    </row>
    <row r="132" spans="1:12" ht="15.75" x14ac:dyDescent="0.25">
      <c r="A132" s="106">
        <v>44</v>
      </c>
      <c r="B132" s="109" t="s">
        <v>542</v>
      </c>
      <c r="C132" s="32" t="s">
        <v>543</v>
      </c>
      <c r="D132" s="73">
        <v>13.14</v>
      </c>
      <c r="E132" s="74">
        <v>21429</v>
      </c>
      <c r="F132" s="92">
        <f>SUM(D132:D135)</f>
        <v>68.912999999999997</v>
      </c>
      <c r="G132" s="92">
        <f>F132/30*100</f>
        <v>229.70999999999998</v>
      </c>
      <c r="H132" s="97">
        <f>SUM(E132:E135)</f>
        <v>54415</v>
      </c>
      <c r="I132" s="128">
        <f>H132/16000*100</f>
        <v>340.09375</v>
      </c>
      <c r="J132" s="100"/>
      <c r="K132" s="100"/>
      <c r="L132" s="139" t="s">
        <v>771</v>
      </c>
    </row>
    <row r="133" spans="1:12" ht="15.75" x14ac:dyDescent="0.25">
      <c r="A133" s="107"/>
      <c r="B133" s="110"/>
      <c r="C133" s="33" t="s">
        <v>544</v>
      </c>
      <c r="D133" s="73">
        <v>8.5670000000000002</v>
      </c>
      <c r="E133" s="74">
        <v>8303</v>
      </c>
      <c r="F133" s="92"/>
      <c r="G133" s="92"/>
      <c r="H133" s="97"/>
      <c r="I133" s="128"/>
      <c r="J133" s="101"/>
      <c r="K133" s="101"/>
      <c r="L133" s="139"/>
    </row>
    <row r="134" spans="1:12" ht="15.75" x14ac:dyDescent="0.25">
      <c r="A134" s="107"/>
      <c r="B134" s="110"/>
      <c r="C134" s="33" t="s">
        <v>545</v>
      </c>
      <c r="D134" s="73">
        <v>29.81</v>
      </c>
      <c r="E134" s="74">
        <v>13992</v>
      </c>
      <c r="F134" s="92"/>
      <c r="G134" s="92"/>
      <c r="H134" s="97"/>
      <c r="I134" s="128"/>
      <c r="J134" s="101"/>
      <c r="K134" s="101"/>
      <c r="L134" s="139"/>
    </row>
    <row r="135" spans="1:12" ht="15.75" x14ac:dyDescent="0.25">
      <c r="A135" s="108"/>
      <c r="B135" s="111"/>
      <c r="C135" s="33" t="s">
        <v>546</v>
      </c>
      <c r="D135" s="73">
        <v>17.396000000000001</v>
      </c>
      <c r="E135" s="74">
        <v>10691</v>
      </c>
      <c r="F135" s="92"/>
      <c r="G135" s="92"/>
      <c r="H135" s="97"/>
      <c r="I135" s="128"/>
      <c r="J135" s="102"/>
      <c r="K135" s="102"/>
      <c r="L135" s="139"/>
    </row>
    <row r="136" spans="1:12" ht="15.75" x14ac:dyDescent="0.25">
      <c r="A136" s="106">
        <v>45</v>
      </c>
      <c r="B136" s="109" t="s">
        <v>547</v>
      </c>
      <c r="C136" s="33" t="s">
        <v>548</v>
      </c>
      <c r="D136" s="73">
        <v>14.180999999999999</v>
      </c>
      <c r="E136" s="74">
        <v>11864</v>
      </c>
      <c r="F136" s="81">
        <f>SUM(D136:D140)</f>
        <v>80.980999999999995</v>
      </c>
      <c r="G136" s="81">
        <f>F136/30*100</f>
        <v>269.93666666666667</v>
      </c>
      <c r="H136" s="149">
        <f>SUM(E136:E140)</f>
        <v>51988</v>
      </c>
      <c r="I136" s="100">
        <f>H136/16000*100</f>
        <v>324.92500000000001</v>
      </c>
      <c r="J136" s="100"/>
      <c r="K136" s="100"/>
      <c r="L136" s="141" t="s">
        <v>770</v>
      </c>
    </row>
    <row r="137" spans="1:12" ht="15.75" x14ac:dyDescent="0.25">
      <c r="A137" s="107"/>
      <c r="B137" s="110"/>
      <c r="C137" s="33" t="s">
        <v>549</v>
      </c>
      <c r="D137" s="73">
        <v>20.14</v>
      </c>
      <c r="E137" s="74">
        <v>11227</v>
      </c>
      <c r="F137" s="98"/>
      <c r="G137" s="98"/>
      <c r="H137" s="150"/>
      <c r="I137" s="101"/>
      <c r="J137" s="101"/>
      <c r="K137" s="101"/>
      <c r="L137" s="142"/>
    </row>
    <row r="138" spans="1:12" ht="15.75" x14ac:dyDescent="0.25">
      <c r="A138" s="107"/>
      <c r="B138" s="110"/>
      <c r="C138" s="38" t="s">
        <v>550</v>
      </c>
      <c r="D138" s="70">
        <v>11.89</v>
      </c>
      <c r="E138" s="71">
        <v>9017</v>
      </c>
      <c r="F138" s="98"/>
      <c r="G138" s="98"/>
      <c r="H138" s="150"/>
      <c r="I138" s="101"/>
      <c r="J138" s="101"/>
      <c r="K138" s="101"/>
      <c r="L138" s="142"/>
    </row>
    <row r="139" spans="1:12" ht="15.75" x14ac:dyDescent="0.25">
      <c r="A139" s="107"/>
      <c r="B139" s="110"/>
      <c r="C139" s="33" t="s">
        <v>551</v>
      </c>
      <c r="D139" s="73">
        <v>12.4</v>
      </c>
      <c r="E139" s="74">
        <v>10143</v>
      </c>
      <c r="F139" s="98"/>
      <c r="G139" s="98"/>
      <c r="H139" s="150"/>
      <c r="I139" s="101"/>
      <c r="J139" s="101"/>
      <c r="K139" s="101"/>
      <c r="L139" s="142"/>
    </row>
    <row r="140" spans="1:12" ht="15.75" x14ac:dyDescent="0.25">
      <c r="A140" s="108"/>
      <c r="B140" s="111"/>
      <c r="C140" s="33" t="s">
        <v>86</v>
      </c>
      <c r="D140" s="73">
        <v>22.37</v>
      </c>
      <c r="E140" s="74">
        <v>9737</v>
      </c>
      <c r="F140" s="82"/>
      <c r="G140" s="82"/>
      <c r="H140" s="151"/>
      <c r="I140" s="102"/>
      <c r="J140" s="102"/>
      <c r="K140" s="102"/>
      <c r="L140" s="143"/>
    </row>
    <row r="141" spans="1:12" ht="18" customHeight="1" x14ac:dyDescent="0.25">
      <c r="A141" s="106">
        <v>46</v>
      </c>
      <c r="B141" s="109" t="s">
        <v>552</v>
      </c>
      <c r="C141" s="34" t="s">
        <v>553</v>
      </c>
      <c r="D141" s="72">
        <v>25.785</v>
      </c>
      <c r="E141" s="75">
        <v>10389</v>
      </c>
      <c r="F141" s="137">
        <f>SUM(D141:D143)</f>
        <v>63.784999999999997</v>
      </c>
      <c r="G141" s="128">
        <f>F141/30*100</f>
        <v>212.61666666666667</v>
      </c>
      <c r="H141" s="158">
        <f>SUM(E141:E143)</f>
        <v>24803</v>
      </c>
      <c r="I141" s="128">
        <f>H141/16000*100</f>
        <v>155.01875000000001</v>
      </c>
      <c r="J141" s="100"/>
      <c r="K141" s="100"/>
      <c r="L141" s="139" t="s">
        <v>555</v>
      </c>
    </row>
    <row r="142" spans="1:12" ht="18" customHeight="1" x14ac:dyDescent="0.25">
      <c r="A142" s="107"/>
      <c r="B142" s="110"/>
      <c r="C142" s="33" t="s">
        <v>554</v>
      </c>
      <c r="D142" s="73">
        <v>13.724</v>
      </c>
      <c r="E142" s="74">
        <v>7051</v>
      </c>
      <c r="F142" s="137"/>
      <c r="G142" s="128"/>
      <c r="H142" s="158"/>
      <c r="I142" s="128"/>
      <c r="J142" s="101"/>
      <c r="K142" s="101"/>
      <c r="L142" s="139"/>
    </row>
    <row r="143" spans="1:12" ht="18" customHeight="1" x14ac:dyDescent="0.25">
      <c r="A143" s="108"/>
      <c r="B143" s="111"/>
      <c r="C143" s="33" t="s">
        <v>555</v>
      </c>
      <c r="D143" s="73">
        <v>24.276</v>
      </c>
      <c r="E143" s="74">
        <v>7363</v>
      </c>
      <c r="F143" s="137"/>
      <c r="G143" s="128"/>
      <c r="H143" s="158"/>
      <c r="I143" s="128"/>
      <c r="J143" s="102"/>
      <c r="K143" s="102"/>
      <c r="L143" s="139"/>
    </row>
    <row r="144" spans="1:12" ht="18" customHeight="1" x14ac:dyDescent="0.25">
      <c r="A144" s="106">
        <v>47</v>
      </c>
      <c r="B144" s="109" t="s">
        <v>556</v>
      </c>
      <c r="C144" s="33" t="s">
        <v>557</v>
      </c>
      <c r="D144" s="73">
        <v>22.663</v>
      </c>
      <c r="E144" s="74">
        <v>14003</v>
      </c>
      <c r="F144" s="92">
        <f>SUM(D144:D146)</f>
        <v>61.586999999999996</v>
      </c>
      <c r="G144" s="92">
        <f>F144/30*100</f>
        <v>205.28999999999996</v>
      </c>
      <c r="H144" s="97">
        <f>SUM(E144:E146)</f>
        <v>42280</v>
      </c>
      <c r="I144" s="128">
        <f>H144/16000*100</f>
        <v>264.25</v>
      </c>
      <c r="J144" s="100"/>
      <c r="K144" s="100"/>
      <c r="L144" s="139" t="s">
        <v>769</v>
      </c>
    </row>
    <row r="145" spans="1:12" ht="18" customHeight="1" x14ac:dyDescent="0.25">
      <c r="A145" s="107"/>
      <c r="B145" s="110"/>
      <c r="C145" s="33" t="s">
        <v>558</v>
      </c>
      <c r="D145" s="73">
        <v>18.75</v>
      </c>
      <c r="E145" s="74">
        <v>13386</v>
      </c>
      <c r="F145" s="92"/>
      <c r="G145" s="92"/>
      <c r="H145" s="97"/>
      <c r="I145" s="128"/>
      <c r="J145" s="101"/>
      <c r="K145" s="101"/>
      <c r="L145" s="139"/>
    </row>
    <row r="146" spans="1:12" ht="18" customHeight="1" x14ac:dyDescent="0.25">
      <c r="A146" s="108"/>
      <c r="B146" s="111"/>
      <c r="C146" s="33" t="s">
        <v>559</v>
      </c>
      <c r="D146" s="73">
        <v>20.173999999999999</v>
      </c>
      <c r="E146" s="74">
        <v>14891</v>
      </c>
      <c r="F146" s="92"/>
      <c r="G146" s="92"/>
      <c r="H146" s="97"/>
      <c r="I146" s="128"/>
      <c r="J146" s="102"/>
      <c r="K146" s="102"/>
      <c r="L146" s="139"/>
    </row>
    <row r="147" spans="1:12" ht="18" customHeight="1" x14ac:dyDescent="0.25">
      <c r="A147" s="106">
        <v>48</v>
      </c>
      <c r="B147" s="109" t="s">
        <v>560</v>
      </c>
      <c r="C147" s="29" t="s">
        <v>561</v>
      </c>
      <c r="D147" s="72">
        <v>43.74</v>
      </c>
      <c r="E147" s="75">
        <v>9640</v>
      </c>
      <c r="F147" s="128">
        <f>SUM(D147:D148)</f>
        <v>60.503</v>
      </c>
      <c r="G147" s="128">
        <f>F147/30*100</f>
        <v>201.67666666666668</v>
      </c>
      <c r="H147" s="129">
        <f>SUM(E147:E148)</f>
        <v>17266</v>
      </c>
      <c r="I147" s="128">
        <f>H147/16000*100</f>
        <v>107.91249999999999</v>
      </c>
      <c r="J147" s="100"/>
      <c r="K147" s="100"/>
      <c r="L147" s="139" t="s">
        <v>768</v>
      </c>
    </row>
    <row r="148" spans="1:12" ht="18" customHeight="1" x14ac:dyDescent="0.25">
      <c r="A148" s="108"/>
      <c r="B148" s="111"/>
      <c r="C148" s="26" t="s">
        <v>562</v>
      </c>
      <c r="D148" s="73">
        <v>16.762999999999998</v>
      </c>
      <c r="E148" s="74">
        <v>7626</v>
      </c>
      <c r="F148" s="128"/>
      <c r="G148" s="128"/>
      <c r="H148" s="129"/>
      <c r="I148" s="128"/>
      <c r="J148" s="102"/>
      <c r="K148" s="102"/>
      <c r="L148" s="139"/>
    </row>
    <row r="149" spans="1:12" ht="18" customHeight="1" x14ac:dyDescent="0.25">
      <c r="A149" s="106">
        <v>49</v>
      </c>
      <c r="B149" s="109" t="s">
        <v>563</v>
      </c>
      <c r="C149" s="34" t="s">
        <v>564</v>
      </c>
      <c r="D149" s="72">
        <v>20.666</v>
      </c>
      <c r="E149" s="75">
        <v>7012</v>
      </c>
      <c r="F149" s="128">
        <f>SUM(D149:D151)</f>
        <v>76.485000000000014</v>
      </c>
      <c r="G149" s="128">
        <f>F149/30*100</f>
        <v>254.95000000000005</v>
      </c>
      <c r="H149" s="129">
        <f>SUM(E149:E151)</f>
        <v>24773</v>
      </c>
      <c r="I149" s="128">
        <f>H149/16000*100</f>
        <v>154.83125000000001</v>
      </c>
      <c r="J149" s="100"/>
      <c r="K149" s="100"/>
      <c r="L149" s="139" t="s">
        <v>565</v>
      </c>
    </row>
    <row r="150" spans="1:12" ht="18" customHeight="1" x14ac:dyDescent="0.25">
      <c r="A150" s="107"/>
      <c r="B150" s="110"/>
      <c r="C150" s="29" t="s">
        <v>566</v>
      </c>
      <c r="D150" s="72">
        <v>22.609000000000002</v>
      </c>
      <c r="E150" s="75">
        <v>7521</v>
      </c>
      <c r="F150" s="128"/>
      <c r="G150" s="128"/>
      <c r="H150" s="129"/>
      <c r="I150" s="128"/>
      <c r="J150" s="101"/>
      <c r="K150" s="101"/>
      <c r="L150" s="139"/>
    </row>
    <row r="151" spans="1:12" ht="18" customHeight="1" x14ac:dyDescent="0.25">
      <c r="A151" s="108"/>
      <c r="B151" s="111"/>
      <c r="C151" s="34" t="s">
        <v>99</v>
      </c>
      <c r="D151" s="72">
        <v>33.21</v>
      </c>
      <c r="E151" s="75">
        <v>10240</v>
      </c>
      <c r="F151" s="128"/>
      <c r="G151" s="128"/>
      <c r="H151" s="129"/>
      <c r="I151" s="128"/>
      <c r="J151" s="102"/>
      <c r="K151" s="102"/>
      <c r="L151" s="139"/>
    </row>
    <row r="152" spans="1:12" ht="18" customHeight="1" x14ac:dyDescent="0.25">
      <c r="A152" s="88">
        <v>50</v>
      </c>
      <c r="B152" s="90" t="s">
        <v>567</v>
      </c>
      <c r="C152" s="26" t="s">
        <v>568</v>
      </c>
      <c r="D152" s="73">
        <v>39.450000000000003</v>
      </c>
      <c r="E152" s="74">
        <v>12119</v>
      </c>
      <c r="F152" s="118">
        <f>SUM(D152:D155)</f>
        <v>111.37</v>
      </c>
      <c r="G152" s="81">
        <f>F152/30*100</f>
        <v>371.23333333333335</v>
      </c>
      <c r="H152" s="121">
        <f>SUM(E152:E155)</f>
        <v>33300</v>
      </c>
      <c r="I152" s="81">
        <f>H152/16000*100</f>
        <v>208.12499999999997</v>
      </c>
      <c r="J152" s="66"/>
      <c r="K152" s="66"/>
      <c r="L152" s="155" t="s">
        <v>570</v>
      </c>
    </row>
    <row r="153" spans="1:12" ht="18" customHeight="1" x14ac:dyDescent="0.25">
      <c r="A153" s="95"/>
      <c r="B153" s="96"/>
      <c r="C153" s="26" t="s">
        <v>569</v>
      </c>
      <c r="D153" s="73">
        <v>40.19</v>
      </c>
      <c r="E153" s="74">
        <v>4524</v>
      </c>
      <c r="F153" s="119"/>
      <c r="G153" s="98"/>
      <c r="H153" s="122"/>
      <c r="I153" s="98"/>
      <c r="J153" s="67"/>
      <c r="K153" s="67"/>
      <c r="L153" s="156"/>
    </row>
    <row r="154" spans="1:12" ht="18" customHeight="1" x14ac:dyDescent="0.25">
      <c r="A154" s="95"/>
      <c r="B154" s="96"/>
      <c r="C154" s="26" t="s">
        <v>570</v>
      </c>
      <c r="D154" s="73">
        <v>17.41</v>
      </c>
      <c r="E154" s="74">
        <v>8163</v>
      </c>
      <c r="F154" s="119"/>
      <c r="G154" s="98"/>
      <c r="H154" s="122"/>
      <c r="I154" s="98"/>
      <c r="J154" s="67"/>
      <c r="K154" s="67"/>
      <c r="L154" s="156"/>
    </row>
    <row r="155" spans="1:12" ht="18" customHeight="1" x14ac:dyDescent="0.25">
      <c r="A155" s="89"/>
      <c r="B155" s="91"/>
      <c r="C155" s="26" t="s">
        <v>571</v>
      </c>
      <c r="D155" s="73">
        <v>14.32</v>
      </c>
      <c r="E155" s="74">
        <v>8494</v>
      </c>
      <c r="F155" s="120"/>
      <c r="G155" s="82"/>
      <c r="H155" s="123"/>
      <c r="I155" s="82"/>
      <c r="J155" s="68"/>
      <c r="K155" s="68"/>
      <c r="L155" s="157"/>
    </row>
    <row r="156" spans="1:12" ht="18" customHeight="1" x14ac:dyDescent="0.25">
      <c r="A156" s="88">
        <v>51</v>
      </c>
      <c r="B156" s="90" t="s">
        <v>572</v>
      </c>
      <c r="C156" s="26" t="s">
        <v>573</v>
      </c>
      <c r="D156" s="73">
        <v>11.63</v>
      </c>
      <c r="E156" s="74">
        <v>5553</v>
      </c>
      <c r="F156" s="81">
        <f>SUM(D156:D160)</f>
        <v>94.1</v>
      </c>
      <c r="G156" s="81">
        <f>F156/30*100</f>
        <v>313.66666666666663</v>
      </c>
      <c r="H156" s="149">
        <f>SUM(E156:E160)</f>
        <v>34122</v>
      </c>
      <c r="I156" s="81">
        <f>H156/16000*100</f>
        <v>213.26249999999999</v>
      </c>
      <c r="J156" s="66"/>
      <c r="K156" s="66"/>
      <c r="L156" s="155" t="s">
        <v>767</v>
      </c>
    </row>
    <row r="157" spans="1:12" ht="18" customHeight="1" x14ac:dyDescent="0.25">
      <c r="A157" s="95"/>
      <c r="B157" s="96"/>
      <c r="C157" s="32" t="s">
        <v>574</v>
      </c>
      <c r="D157" s="73">
        <v>13.51</v>
      </c>
      <c r="E157" s="74">
        <v>10060</v>
      </c>
      <c r="F157" s="98"/>
      <c r="G157" s="98"/>
      <c r="H157" s="150"/>
      <c r="I157" s="98"/>
      <c r="J157" s="67"/>
      <c r="K157" s="67"/>
      <c r="L157" s="156"/>
    </row>
    <row r="158" spans="1:12" ht="18" customHeight="1" x14ac:dyDescent="0.25">
      <c r="A158" s="95"/>
      <c r="B158" s="96"/>
      <c r="C158" s="26" t="s">
        <v>575</v>
      </c>
      <c r="D158" s="73">
        <v>16.440000000000001</v>
      </c>
      <c r="E158" s="74">
        <v>6337</v>
      </c>
      <c r="F158" s="98"/>
      <c r="G158" s="98"/>
      <c r="H158" s="150"/>
      <c r="I158" s="98"/>
      <c r="J158" s="67"/>
      <c r="K158" s="67"/>
      <c r="L158" s="156"/>
    </row>
    <row r="159" spans="1:12" ht="18" customHeight="1" x14ac:dyDescent="0.25">
      <c r="A159" s="95"/>
      <c r="B159" s="96"/>
      <c r="C159" s="26" t="s">
        <v>576</v>
      </c>
      <c r="D159" s="73">
        <v>21.18</v>
      </c>
      <c r="E159" s="74">
        <v>4859</v>
      </c>
      <c r="F159" s="98"/>
      <c r="G159" s="98"/>
      <c r="H159" s="150"/>
      <c r="I159" s="98"/>
      <c r="J159" s="67"/>
      <c r="K159" s="67"/>
      <c r="L159" s="156"/>
    </row>
    <row r="160" spans="1:12" ht="18" customHeight="1" x14ac:dyDescent="0.25">
      <c r="A160" s="89"/>
      <c r="B160" s="91"/>
      <c r="C160" s="26" t="s">
        <v>577</v>
      </c>
      <c r="D160" s="73">
        <v>31.34</v>
      </c>
      <c r="E160" s="74">
        <v>7313</v>
      </c>
      <c r="F160" s="82"/>
      <c r="G160" s="82"/>
      <c r="H160" s="151"/>
      <c r="I160" s="82"/>
      <c r="J160" s="68"/>
      <c r="K160" s="68"/>
      <c r="L160" s="157"/>
    </row>
    <row r="161" spans="1:12" ht="15.75" x14ac:dyDescent="0.25">
      <c r="A161" s="88">
        <v>52</v>
      </c>
      <c r="B161" s="90" t="s">
        <v>578</v>
      </c>
      <c r="C161" s="26" t="s">
        <v>579</v>
      </c>
      <c r="D161" s="73">
        <v>8.1199999999999992</v>
      </c>
      <c r="E161" s="74">
        <v>9736</v>
      </c>
      <c r="F161" s="92">
        <f>SUM(D161:D164)</f>
        <v>51.989999999999995</v>
      </c>
      <c r="G161" s="92">
        <f>F161/30*100</f>
        <v>173.29999999999998</v>
      </c>
      <c r="H161" s="97">
        <f>SUM(E161:E164)</f>
        <v>37083</v>
      </c>
      <c r="I161" s="92">
        <f>H161/16000*100</f>
        <v>231.76874999999998</v>
      </c>
      <c r="J161" s="81"/>
      <c r="K161" s="81"/>
      <c r="L161" s="99" t="s">
        <v>766</v>
      </c>
    </row>
    <row r="162" spans="1:12" ht="15.75" x14ac:dyDescent="0.25">
      <c r="A162" s="95"/>
      <c r="B162" s="96"/>
      <c r="C162" s="26" t="s">
        <v>580</v>
      </c>
      <c r="D162" s="73">
        <v>15.64</v>
      </c>
      <c r="E162" s="74">
        <v>6982</v>
      </c>
      <c r="F162" s="92"/>
      <c r="G162" s="92"/>
      <c r="H162" s="97"/>
      <c r="I162" s="92"/>
      <c r="J162" s="98"/>
      <c r="K162" s="98"/>
      <c r="L162" s="99"/>
    </row>
    <row r="163" spans="1:12" ht="15.75" x14ac:dyDescent="0.25">
      <c r="A163" s="95"/>
      <c r="B163" s="96"/>
      <c r="C163" s="32" t="s">
        <v>581</v>
      </c>
      <c r="D163" s="73">
        <v>11.17</v>
      </c>
      <c r="E163" s="74">
        <v>8822</v>
      </c>
      <c r="F163" s="92"/>
      <c r="G163" s="92"/>
      <c r="H163" s="97"/>
      <c r="I163" s="92"/>
      <c r="J163" s="98"/>
      <c r="K163" s="98"/>
      <c r="L163" s="99"/>
    </row>
    <row r="164" spans="1:12" ht="15.75" x14ac:dyDescent="0.25">
      <c r="A164" s="89"/>
      <c r="B164" s="91"/>
      <c r="C164" s="26" t="s">
        <v>582</v>
      </c>
      <c r="D164" s="73">
        <v>17.059999999999999</v>
      </c>
      <c r="E164" s="74">
        <v>11543</v>
      </c>
      <c r="F164" s="92"/>
      <c r="G164" s="92"/>
      <c r="H164" s="97"/>
      <c r="I164" s="92"/>
      <c r="J164" s="82"/>
      <c r="K164" s="82"/>
      <c r="L164" s="99"/>
    </row>
    <row r="165" spans="1:12" ht="15.75" x14ac:dyDescent="0.25">
      <c r="A165" s="88">
        <v>53</v>
      </c>
      <c r="B165" s="90" t="s">
        <v>583</v>
      </c>
      <c r="C165" s="32" t="s">
        <v>584</v>
      </c>
      <c r="D165" s="73">
        <v>49.23</v>
      </c>
      <c r="E165" s="74">
        <v>11313</v>
      </c>
      <c r="F165" s="132">
        <f>SUM(D165:D166)</f>
        <v>112.53</v>
      </c>
      <c r="G165" s="92">
        <f>F165/100*100</f>
        <v>112.53</v>
      </c>
      <c r="H165" s="94">
        <f>SUM(E165:E166)</f>
        <v>21018</v>
      </c>
      <c r="I165" s="92">
        <f>H165/5000*100</f>
        <v>420.35999999999996</v>
      </c>
      <c r="J165" s="81" t="s">
        <v>498</v>
      </c>
      <c r="K165" s="81"/>
      <c r="L165" s="99" t="s">
        <v>765</v>
      </c>
    </row>
    <row r="166" spans="1:12" ht="15.75" x14ac:dyDescent="0.25">
      <c r="A166" s="89"/>
      <c r="B166" s="91"/>
      <c r="C166" s="26" t="s">
        <v>585</v>
      </c>
      <c r="D166" s="73">
        <v>63.3</v>
      </c>
      <c r="E166" s="74">
        <v>9705</v>
      </c>
      <c r="F166" s="132"/>
      <c r="G166" s="92"/>
      <c r="H166" s="94"/>
      <c r="I166" s="92"/>
      <c r="J166" s="82"/>
      <c r="K166" s="82"/>
      <c r="L166" s="99"/>
    </row>
    <row r="167" spans="1:12" ht="15.75" x14ac:dyDescent="0.25">
      <c r="A167" s="88">
        <v>54</v>
      </c>
      <c r="B167" s="90" t="s">
        <v>586</v>
      </c>
      <c r="C167" s="26" t="s">
        <v>587</v>
      </c>
      <c r="D167" s="73">
        <v>156.03</v>
      </c>
      <c r="E167" s="74">
        <v>4496</v>
      </c>
      <c r="F167" s="92">
        <f>SUM(D167:D169)</f>
        <v>359.11</v>
      </c>
      <c r="G167" s="92">
        <f>F167/100*100</f>
        <v>359.11</v>
      </c>
      <c r="H167" s="97">
        <f>SUM(E167:E169)</f>
        <v>14162</v>
      </c>
      <c r="I167" s="92">
        <f>H167/5000*100</f>
        <v>283.24</v>
      </c>
      <c r="J167" s="81"/>
      <c r="K167" s="81"/>
      <c r="L167" s="99" t="s">
        <v>588</v>
      </c>
    </row>
    <row r="168" spans="1:12" ht="15.75" x14ac:dyDescent="0.25">
      <c r="A168" s="95"/>
      <c r="B168" s="96"/>
      <c r="C168" s="26" t="s">
        <v>588</v>
      </c>
      <c r="D168" s="73">
        <v>141.47</v>
      </c>
      <c r="E168" s="74">
        <v>3349</v>
      </c>
      <c r="F168" s="92"/>
      <c r="G168" s="92"/>
      <c r="H168" s="97"/>
      <c r="I168" s="92"/>
      <c r="J168" s="98"/>
      <c r="K168" s="98"/>
      <c r="L168" s="99"/>
    </row>
    <row r="169" spans="1:12" ht="15.75" x14ac:dyDescent="0.25">
      <c r="A169" s="89"/>
      <c r="B169" s="91"/>
      <c r="C169" s="26" t="s">
        <v>589</v>
      </c>
      <c r="D169" s="73">
        <v>61.61</v>
      </c>
      <c r="E169" s="74">
        <v>6317</v>
      </c>
      <c r="F169" s="92"/>
      <c r="G169" s="92"/>
      <c r="H169" s="97"/>
      <c r="I169" s="92"/>
      <c r="J169" s="82"/>
      <c r="K169" s="82"/>
      <c r="L169" s="99"/>
    </row>
    <row r="170" spans="1:12" ht="15.75" x14ac:dyDescent="0.25">
      <c r="A170" s="88">
        <v>55</v>
      </c>
      <c r="B170" s="90" t="s">
        <v>590</v>
      </c>
      <c r="C170" s="26" t="s">
        <v>591</v>
      </c>
      <c r="D170" s="73">
        <v>9.4609000000000005</v>
      </c>
      <c r="E170" s="74">
        <v>8362</v>
      </c>
      <c r="F170" s="92">
        <f>SUM(D170:D172)</f>
        <v>35.358000000000004</v>
      </c>
      <c r="G170" s="92">
        <f>F170/30*100</f>
        <v>117.86000000000001</v>
      </c>
      <c r="H170" s="97">
        <f>SUM(E170:E172)</f>
        <v>32143</v>
      </c>
      <c r="I170" s="92">
        <f>H170/16000*100</f>
        <v>200.89375000000001</v>
      </c>
      <c r="J170" s="81"/>
      <c r="K170" s="81"/>
      <c r="L170" s="99" t="s">
        <v>592</v>
      </c>
    </row>
    <row r="171" spans="1:12" ht="15.75" x14ac:dyDescent="0.25">
      <c r="A171" s="95"/>
      <c r="B171" s="96"/>
      <c r="C171" s="26" t="s">
        <v>590</v>
      </c>
      <c r="D171" s="73">
        <v>14.6556</v>
      </c>
      <c r="E171" s="74">
        <v>12708</v>
      </c>
      <c r="F171" s="92"/>
      <c r="G171" s="92"/>
      <c r="H171" s="97"/>
      <c r="I171" s="92"/>
      <c r="J171" s="98"/>
      <c r="K171" s="98"/>
      <c r="L171" s="99"/>
    </row>
    <row r="172" spans="1:12" ht="15.75" x14ac:dyDescent="0.25">
      <c r="A172" s="89"/>
      <c r="B172" s="91"/>
      <c r="C172" s="26" t="s">
        <v>593</v>
      </c>
      <c r="D172" s="73">
        <v>11.2415</v>
      </c>
      <c r="E172" s="74">
        <v>11073</v>
      </c>
      <c r="F172" s="92"/>
      <c r="G172" s="92"/>
      <c r="H172" s="97"/>
      <c r="I172" s="92"/>
      <c r="J172" s="82"/>
      <c r="K172" s="82"/>
      <c r="L172" s="99"/>
    </row>
    <row r="173" spans="1:12" ht="15.75" x14ac:dyDescent="0.25">
      <c r="A173" s="88">
        <v>56</v>
      </c>
      <c r="B173" s="90" t="s">
        <v>594</v>
      </c>
      <c r="C173" s="26" t="s">
        <v>595</v>
      </c>
      <c r="D173" s="73">
        <v>13.094799999999999</v>
      </c>
      <c r="E173" s="74">
        <v>14921</v>
      </c>
      <c r="F173" s="92">
        <f>SUM(D173:D175)</f>
        <v>38.845100000000002</v>
      </c>
      <c r="G173" s="92">
        <f>F173/30*100</f>
        <v>129.48366666666666</v>
      </c>
      <c r="H173" s="97">
        <f>SUM(E173:E175)</f>
        <v>53498</v>
      </c>
      <c r="I173" s="92">
        <f>H173/16000*100</f>
        <v>334.36250000000001</v>
      </c>
      <c r="J173" s="81"/>
      <c r="K173" s="81"/>
      <c r="L173" s="99" t="s">
        <v>764</v>
      </c>
    </row>
    <row r="174" spans="1:12" ht="15.75" x14ac:dyDescent="0.25">
      <c r="A174" s="95"/>
      <c r="B174" s="96"/>
      <c r="C174" s="26" t="s">
        <v>596</v>
      </c>
      <c r="D174" s="73">
        <v>10.288600000000001</v>
      </c>
      <c r="E174" s="74">
        <v>11633</v>
      </c>
      <c r="F174" s="92"/>
      <c r="G174" s="92"/>
      <c r="H174" s="97"/>
      <c r="I174" s="92"/>
      <c r="J174" s="98"/>
      <c r="K174" s="98"/>
      <c r="L174" s="99"/>
    </row>
    <row r="175" spans="1:12" ht="15.75" x14ac:dyDescent="0.25">
      <c r="A175" s="89"/>
      <c r="B175" s="91"/>
      <c r="C175" s="32" t="s">
        <v>597</v>
      </c>
      <c r="D175" s="73">
        <v>15.4617</v>
      </c>
      <c r="E175" s="74">
        <v>26944</v>
      </c>
      <c r="F175" s="92"/>
      <c r="G175" s="92"/>
      <c r="H175" s="97"/>
      <c r="I175" s="92"/>
      <c r="J175" s="82"/>
      <c r="K175" s="82"/>
      <c r="L175" s="99"/>
    </row>
    <row r="176" spans="1:12" ht="15.75" x14ac:dyDescent="0.25">
      <c r="A176" s="88">
        <v>57</v>
      </c>
      <c r="B176" s="90" t="s">
        <v>598</v>
      </c>
      <c r="C176" s="26" t="s">
        <v>599</v>
      </c>
      <c r="D176" s="73">
        <v>33.128300000000003</v>
      </c>
      <c r="E176" s="74">
        <v>9961</v>
      </c>
      <c r="F176" s="92">
        <f>SUM(D176:D178)</f>
        <v>125.7782</v>
      </c>
      <c r="G176" s="92">
        <f>F176/30*100</f>
        <v>419.26066666666662</v>
      </c>
      <c r="H176" s="97">
        <f>SUM(E176:E178)</f>
        <v>32243</v>
      </c>
      <c r="I176" s="92">
        <f>H176/16000*100</f>
        <v>201.51875000000001</v>
      </c>
      <c r="J176" s="81"/>
      <c r="K176" s="81"/>
      <c r="L176" s="83" t="s">
        <v>600</v>
      </c>
    </row>
    <row r="177" spans="1:12" ht="15.75" x14ac:dyDescent="0.25">
      <c r="A177" s="95"/>
      <c r="B177" s="96"/>
      <c r="C177" s="26" t="s">
        <v>601</v>
      </c>
      <c r="D177" s="73">
        <v>72.090999999999994</v>
      </c>
      <c r="E177" s="74">
        <v>12915</v>
      </c>
      <c r="F177" s="92"/>
      <c r="G177" s="92"/>
      <c r="H177" s="97"/>
      <c r="I177" s="92"/>
      <c r="J177" s="98"/>
      <c r="K177" s="98"/>
      <c r="L177" s="83"/>
    </row>
    <row r="178" spans="1:12" ht="15.75" x14ac:dyDescent="0.25">
      <c r="A178" s="89"/>
      <c r="B178" s="91"/>
      <c r="C178" s="26" t="s">
        <v>602</v>
      </c>
      <c r="D178" s="73">
        <v>20.558900000000001</v>
      </c>
      <c r="E178" s="74">
        <v>9367</v>
      </c>
      <c r="F178" s="92"/>
      <c r="G178" s="92"/>
      <c r="H178" s="97"/>
      <c r="I178" s="92"/>
      <c r="J178" s="82"/>
      <c r="K178" s="82"/>
      <c r="L178" s="83"/>
    </row>
    <row r="179" spans="1:12" ht="15.75" x14ac:dyDescent="0.25">
      <c r="A179" s="88">
        <v>58</v>
      </c>
      <c r="B179" s="90" t="s">
        <v>603</v>
      </c>
      <c r="C179" s="26" t="s">
        <v>604</v>
      </c>
      <c r="D179" s="73">
        <v>13.738799999999999</v>
      </c>
      <c r="E179" s="74">
        <v>8725</v>
      </c>
      <c r="F179" s="81">
        <f>SUM(D179:D182)</f>
        <v>108.76740000000001</v>
      </c>
      <c r="G179" s="81">
        <f>F179/30*100</f>
        <v>362.55800000000005</v>
      </c>
      <c r="H179" s="149">
        <f>SUM(E179:E182)</f>
        <v>36909</v>
      </c>
      <c r="I179" s="81">
        <f>H179/16000*100</f>
        <v>230.68125000000001</v>
      </c>
      <c r="J179" s="81"/>
      <c r="K179" s="81"/>
      <c r="L179" s="152" t="s">
        <v>605</v>
      </c>
    </row>
    <row r="180" spans="1:12" ht="15.75" x14ac:dyDescent="0.25">
      <c r="A180" s="95"/>
      <c r="B180" s="96"/>
      <c r="C180" s="26" t="s">
        <v>605</v>
      </c>
      <c r="D180" s="73">
        <v>34.0886</v>
      </c>
      <c r="E180" s="74">
        <v>10872</v>
      </c>
      <c r="F180" s="98"/>
      <c r="G180" s="98"/>
      <c r="H180" s="150"/>
      <c r="I180" s="98"/>
      <c r="J180" s="98"/>
      <c r="K180" s="98"/>
      <c r="L180" s="153"/>
    </row>
    <row r="181" spans="1:12" ht="15.75" x14ac:dyDescent="0.25">
      <c r="A181" s="95"/>
      <c r="B181" s="96"/>
      <c r="C181" s="26" t="s">
        <v>606</v>
      </c>
      <c r="D181" s="73">
        <v>39.380000000000003</v>
      </c>
      <c r="E181" s="74">
        <v>5581</v>
      </c>
      <c r="F181" s="98"/>
      <c r="G181" s="98"/>
      <c r="H181" s="150"/>
      <c r="I181" s="98"/>
      <c r="J181" s="98"/>
      <c r="K181" s="98"/>
      <c r="L181" s="153"/>
    </row>
    <row r="182" spans="1:12" ht="15.75" x14ac:dyDescent="0.25">
      <c r="A182" s="89"/>
      <c r="B182" s="91"/>
      <c r="C182" s="26" t="s">
        <v>607</v>
      </c>
      <c r="D182" s="73">
        <v>21.56</v>
      </c>
      <c r="E182" s="74">
        <v>11731</v>
      </c>
      <c r="F182" s="82"/>
      <c r="G182" s="82"/>
      <c r="H182" s="151"/>
      <c r="I182" s="82"/>
      <c r="J182" s="82"/>
      <c r="K182" s="82"/>
      <c r="L182" s="154"/>
    </row>
    <row r="183" spans="1:12" ht="19.5" customHeight="1" x14ac:dyDescent="0.25">
      <c r="A183" s="88">
        <v>59</v>
      </c>
      <c r="B183" s="90" t="s">
        <v>608</v>
      </c>
      <c r="C183" s="59" t="s">
        <v>609</v>
      </c>
      <c r="D183" s="73">
        <v>9.94</v>
      </c>
      <c r="E183" s="74">
        <v>16457</v>
      </c>
      <c r="F183" s="132">
        <f>SUM(D183:D185)</f>
        <v>19.78</v>
      </c>
      <c r="G183" s="132">
        <f>F183/5.5*100</f>
        <v>359.63636363636368</v>
      </c>
      <c r="H183" s="94">
        <f>SUM(E183:E185)</f>
        <v>41270</v>
      </c>
      <c r="I183" s="92">
        <f>H183/21000*100</f>
        <v>196.52380952380952</v>
      </c>
      <c r="J183" s="81"/>
      <c r="K183" s="81"/>
      <c r="L183" s="145" t="s">
        <v>763</v>
      </c>
    </row>
    <row r="184" spans="1:12" ht="19.5" customHeight="1" x14ac:dyDescent="0.25">
      <c r="A184" s="95"/>
      <c r="B184" s="96"/>
      <c r="C184" s="59" t="s">
        <v>610</v>
      </c>
      <c r="D184" s="73">
        <v>7.77</v>
      </c>
      <c r="E184" s="74">
        <v>13395</v>
      </c>
      <c r="F184" s="132"/>
      <c r="G184" s="132"/>
      <c r="H184" s="94"/>
      <c r="I184" s="92"/>
      <c r="J184" s="98"/>
      <c r="K184" s="98"/>
      <c r="L184" s="145"/>
    </row>
    <row r="185" spans="1:12" ht="19.5" customHeight="1" x14ac:dyDescent="0.25">
      <c r="A185" s="89"/>
      <c r="B185" s="91"/>
      <c r="C185" s="59" t="s">
        <v>611</v>
      </c>
      <c r="D185" s="73">
        <v>2.0699999999999998</v>
      </c>
      <c r="E185" s="74">
        <v>11418</v>
      </c>
      <c r="F185" s="132"/>
      <c r="G185" s="132"/>
      <c r="H185" s="94"/>
      <c r="I185" s="92"/>
      <c r="J185" s="82"/>
      <c r="K185" s="82"/>
      <c r="L185" s="145"/>
    </row>
    <row r="186" spans="1:12" ht="19.5" customHeight="1" x14ac:dyDescent="0.25">
      <c r="A186" s="88">
        <v>60</v>
      </c>
      <c r="B186" s="90" t="s">
        <v>612</v>
      </c>
      <c r="C186" s="59" t="s">
        <v>613</v>
      </c>
      <c r="D186" s="73">
        <v>8.65</v>
      </c>
      <c r="E186" s="74">
        <v>11178</v>
      </c>
      <c r="F186" s="118">
        <f>SUM(D186:D190)</f>
        <v>61.02</v>
      </c>
      <c r="G186" s="118">
        <f>F186/5.5*100</f>
        <v>1109.4545454545455</v>
      </c>
      <c r="H186" s="121">
        <f>SUM(E186:E190)</f>
        <v>72273</v>
      </c>
      <c r="I186" s="81">
        <f>H186/21000*100</f>
        <v>344.15714285714284</v>
      </c>
      <c r="J186" s="81"/>
      <c r="K186" s="81"/>
      <c r="L186" s="146" t="s">
        <v>614</v>
      </c>
    </row>
    <row r="187" spans="1:12" ht="19.5" customHeight="1" x14ac:dyDescent="0.25">
      <c r="A187" s="95"/>
      <c r="B187" s="96"/>
      <c r="C187" s="59" t="s">
        <v>614</v>
      </c>
      <c r="D187" s="73">
        <v>8.1300000000000008</v>
      </c>
      <c r="E187" s="74">
        <v>11298</v>
      </c>
      <c r="F187" s="119"/>
      <c r="G187" s="119"/>
      <c r="H187" s="122"/>
      <c r="I187" s="98"/>
      <c r="J187" s="98"/>
      <c r="K187" s="98"/>
      <c r="L187" s="147"/>
    </row>
    <row r="188" spans="1:12" ht="19.5" customHeight="1" x14ac:dyDescent="0.25">
      <c r="A188" s="95"/>
      <c r="B188" s="96"/>
      <c r="C188" s="59" t="s">
        <v>615</v>
      </c>
      <c r="D188" s="73">
        <v>16.03</v>
      </c>
      <c r="E188" s="74">
        <v>17456</v>
      </c>
      <c r="F188" s="119"/>
      <c r="G188" s="119"/>
      <c r="H188" s="122"/>
      <c r="I188" s="98"/>
      <c r="J188" s="98"/>
      <c r="K188" s="98"/>
      <c r="L188" s="147"/>
    </row>
    <row r="189" spans="1:12" ht="19.5" customHeight="1" x14ac:dyDescent="0.25">
      <c r="A189" s="95"/>
      <c r="B189" s="96"/>
      <c r="C189" s="59" t="s">
        <v>616</v>
      </c>
      <c r="D189" s="73">
        <v>20.72</v>
      </c>
      <c r="E189" s="74">
        <v>24097</v>
      </c>
      <c r="F189" s="119"/>
      <c r="G189" s="119"/>
      <c r="H189" s="122"/>
      <c r="I189" s="98"/>
      <c r="J189" s="98"/>
      <c r="K189" s="98"/>
      <c r="L189" s="147"/>
    </row>
    <row r="190" spans="1:12" ht="19.5" customHeight="1" x14ac:dyDescent="0.25">
      <c r="A190" s="89"/>
      <c r="B190" s="91"/>
      <c r="C190" s="59" t="s">
        <v>617</v>
      </c>
      <c r="D190" s="73">
        <v>7.49</v>
      </c>
      <c r="E190" s="74">
        <v>8244</v>
      </c>
      <c r="F190" s="120"/>
      <c r="G190" s="120"/>
      <c r="H190" s="123"/>
      <c r="I190" s="82"/>
      <c r="J190" s="82"/>
      <c r="K190" s="82"/>
      <c r="L190" s="148"/>
    </row>
    <row r="191" spans="1:12" ht="15.75" x14ac:dyDescent="0.25">
      <c r="A191" s="88">
        <v>61</v>
      </c>
      <c r="B191" s="90" t="s">
        <v>618</v>
      </c>
      <c r="C191" s="59" t="s">
        <v>619</v>
      </c>
      <c r="D191" s="73">
        <v>10.48</v>
      </c>
      <c r="E191" s="74">
        <v>17258</v>
      </c>
      <c r="F191" s="132">
        <f>SUM(D191:D193)</f>
        <v>19.64</v>
      </c>
      <c r="G191" s="132">
        <f>F191/5.5*100</f>
        <v>357.09090909090907</v>
      </c>
      <c r="H191" s="94">
        <f>SUM(E191:E193)</f>
        <v>34176</v>
      </c>
      <c r="I191" s="92">
        <f>H191/21000*100</f>
        <v>162.74285714285713</v>
      </c>
      <c r="J191" s="81"/>
      <c r="K191" s="81"/>
      <c r="L191" s="145" t="s">
        <v>619</v>
      </c>
    </row>
    <row r="192" spans="1:12" ht="15.75" x14ac:dyDescent="0.25">
      <c r="A192" s="95"/>
      <c r="B192" s="96"/>
      <c r="C192" s="59" t="s">
        <v>620</v>
      </c>
      <c r="D192" s="73">
        <v>5.38</v>
      </c>
      <c r="E192" s="74">
        <v>7869</v>
      </c>
      <c r="F192" s="132"/>
      <c r="G192" s="132"/>
      <c r="H192" s="94"/>
      <c r="I192" s="92"/>
      <c r="J192" s="98"/>
      <c r="K192" s="98"/>
      <c r="L192" s="145"/>
    </row>
    <row r="193" spans="1:12" ht="31.5" x14ac:dyDescent="0.25">
      <c r="A193" s="89"/>
      <c r="B193" s="91"/>
      <c r="C193" s="59" t="s">
        <v>621</v>
      </c>
      <c r="D193" s="73">
        <v>3.78</v>
      </c>
      <c r="E193" s="74">
        <v>9049</v>
      </c>
      <c r="F193" s="132"/>
      <c r="G193" s="132"/>
      <c r="H193" s="94"/>
      <c r="I193" s="92"/>
      <c r="J193" s="82"/>
      <c r="K193" s="82"/>
      <c r="L193" s="145"/>
    </row>
    <row r="194" spans="1:12" ht="15.75" x14ac:dyDescent="0.25">
      <c r="A194" s="88">
        <v>62</v>
      </c>
      <c r="B194" s="90" t="s">
        <v>622</v>
      </c>
      <c r="C194" s="59" t="s">
        <v>623</v>
      </c>
      <c r="D194" s="73">
        <v>15.24</v>
      </c>
      <c r="E194" s="74">
        <v>8475</v>
      </c>
      <c r="F194" s="132">
        <f>SUM(D194:D196)</f>
        <v>36.39</v>
      </c>
      <c r="G194" s="132">
        <f>F194/5.5*100</f>
        <v>661.63636363636363</v>
      </c>
      <c r="H194" s="94">
        <f>SUM(E194:E196)</f>
        <v>30780</v>
      </c>
      <c r="I194" s="92">
        <f>H194/21000*100</f>
        <v>146.57142857142858</v>
      </c>
      <c r="J194" s="81"/>
      <c r="K194" s="81"/>
      <c r="L194" s="145" t="s">
        <v>624</v>
      </c>
    </row>
    <row r="195" spans="1:12" ht="15.75" x14ac:dyDescent="0.25">
      <c r="A195" s="95"/>
      <c r="B195" s="96"/>
      <c r="C195" s="59" t="s">
        <v>624</v>
      </c>
      <c r="D195" s="73">
        <v>17.36</v>
      </c>
      <c r="E195" s="74">
        <v>14420</v>
      </c>
      <c r="F195" s="132"/>
      <c r="G195" s="132"/>
      <c r="H195" s="94"/>
      <c r="I195" s="92"/>
      <c r="J195" s="98"/>
      <c r="K195" s="98"/>
      <c r="L195" s="145"/>
    </row>
    <row r="196" spans="1:12" ht="15.75" x14ac:dyDescent="0.25">
      <c r="A196" s="89"/>
      <c r="B196" s="91"/>
      <c r="C196" s="59" t="s">
        <v>625</v>
      </c>
      <c r="D196" s="73">
        <v>3.79</v>
      </c>
      <c r="E196" s="74">
        <v>7885</v>
      </c>
      <c r="F196" s="132"/>
      <c r="G196" s="132"/>
      <c r="H196" s="94"/>
      <c r="I196" s="92"/>
      <c r="J196" s="82"/>
      <c r="K196" s="82"/>
      <c r="L196" s="145"/>
    </row>
    <row r="197" spans="1:12" ht="18" customHeight="1" x14ac:dyDescent="0.25">
      <c r="A197" s="88">
        <v>63</v>
      </c>
      <c r="B197" s="90" t="s">
        <v>626</v>
      </c>
      <c r="C197" s="59" t="s">
        <v>627</v>
      </c>
      <c r="D197" s="73">
        <v>15.71</v>
      </c>
      <c r="E197" s="74">
        <v>14609</v>
      </c>
      <c r="F197" s="132">
        <f xml:space="preserve"> SUM(D197:D199)</f>
        <v>43.31</v>
      </c>
      <c r="G197" s="132">
        <f>F197/30*100</f>
        <v>144.36666666666667</v>
      </c>
      <c r="H197" s="94">
        <f>SUM(E197:E199)</f>
        <v>44473</v>
      </c>
      <c r="I197" s="92">
        <f>H197/16000*100</f>
        <v>277.95625000000001</v>
      </c>
      <c r="J197" s="81"/>
      <c r="K197" s="81"/>
      <c r="L197" s="144" t="s">
        <v>627</v>
      </c>
    </row>
    <row r="198" spans="1:12" ht="18" customHeight="1" x14ac:dyDescent="0.25">
      <c r="A198" s="95"/>
      <c r="B198" s="96"/>
      <c r="C198" s="59" t="s">
        <v>628</v>
      </c>
      <c r="D198" s="73">
        <v>11.95</v>
      </c>
      <c r="E198" s="74">
        <v>14470</v>
      </c>
      <c r="F198" s="132"/>
      <c r="G198" s="132"/>
      <c r="H198" s="94"/>
      <c r="I198" s="92"/>
      <c r="J198" s="98"/>
      <c r="K198" s="98"/>
      <c r="L198" s="144"/>
    </row>
    <row r="199" spans="1:12" ht="18" customHeight="1" x14ac:dyDescent="0.25">
      <c r="A199" s="89"/>
      <c r="B199" s="91"/>
      <c r="C199" s="59" t="s">
        <v>629</v>
      </c>
      <c r="D199" s="73">
        <v>15.65</v>
      </c>
      <c r="E199" s="74">
        <v>15394</v>
      </c>
      <c r="F199" s="132"/>
      <c r="G199" s="132"/>
      <c r="H199" s="94"/>
      <c r="I199" s="92"/>
      <c r="J199" s="82"/>
      <c r="K199" s="82"/>
      <c r="L199" s="144"/>
    </row>
    <row r="200" spans="1:12" ht="18" customHeight="1" x14ac:dyDescent="0.25">
      <c r="A200" s="88">
        <v>64</v>
      </c>
      <c r="B200" s="90" t="s">
        <v>630</v>
      </c>
      <c r="C200" s="59" t="s">
        <v>631</v>
      </c>
      <c r="D200" s="73">
        <v>11.93</v>
      </c>
      <c r="E200" s="74">
        <v>12092</v>
      </c>
      <c r="F200" s="132">
        <f>SUM(D200:D202)</f>
        <v>36.200000000000003</v>
      </c>
      <c r="G200" s="132">
        <f>F200/30*100</f>
        <v>120.66666666666667</v>
      </c>
      <c r="H200" s="94">
        <f>SUM(E200:E202)</f>
        <v>29968</v>
      </c>
      <c r="I200" s="92">
        <f>H200/16000*100</f>
        <v>187.3</v>
      </c>
      <c r="J200" s="81"/>
      <c r="K200" s="81"/>
      <c r="L200" s="144" t="s">
        <v>632</v>
      </c>
    </row>
    <row r="201" spans="1:12" ht="18" customHeight="1" x14ac:dyDescent="0.25">
      <c r="A201" s="95"/>
      <c r="B201" s="96"/>
      <c r="C201" s="59" t="s">
        <v>632</v>
      </c>
      <c r="D201" s="73">
        <v>9.6300000000000008</v>
      </c>
      <c r="E201" s="74">
        <v>7154</v>
      </c>
      <c r="F201" s="132"/>
      <c r="G201" s="132"/>
      <c r="H201" s="94"/>
      <c r="I201" s="92"/>
      <c r="J201" s="98"/>
      <c r="K201" s="98"/>
      <c r="L201" s="144"/>
    </row>
    <row r="202" spans="1:12" ht="18" customHeight="1" x14ac:dyDescent="0.25">
      <c r="A202" s="89"/>
      <c r="B202" s="91"/>
      <c r="C202" s="59" t="s">
        <v>633</v>
      </c>
      <c r="D202" s="73">
        <v>14.64</v>
      </c>
      <c r="E202" s="74">
        <v>10722</v>
      </c>
      <c r="F202" s="132"/>
      <c r="G202" s="132"/>
      <c r="H202" s="94"/>
      <c r="I202" s="92"/>
      <c r="J202" s="82"/>
      <c r="K202" s="82"/>
      <c r="L202" s="144"/>
    </row>
    <row r="203" spans="1:12" ht="18" customHeight="1" x14ac:dyDescent="0.25">
      <c r="A203" s="106">
        <v>65</v>
      </c>
      <c r="B203" s="109" t="s">
        <v>634</v>
      </c>
      <c r="C203" s="35" t="s">
        <v>635</v>
      </c>
      <c r="D203" s="72">
        <v>0.70200000000000007</v>
      </c>
      <c r="E203" s="75">
        <v>7522</v>
      </c>
      <c r="F203" s="128">
        <f>SUM(D203:D207)</f>
        <v>10.8095</v>
      </c>
      <c r="G203" s="128">
        <f>F203/5.5*100</f>
        <v>196.53636363636363</v>
      </c>
      <c r="H203" s="129">
        <f>SUM(E203:E207)</f>
        <v>37222</v>
      </c>
      <c r="I203" s="137">
        <f>H203/21000*100</f>
        <v>177.24761904761905</v>
      </c>
      <c r="J203" s="112"/>
      <c r="K203" s="112"/>
      <c r="L203" s="139" t="s">
        <v>636</v>
      </c>
    </row>
    <row r="204" spans="1:12" ht="18" customHeight="1" x14ac:dyDescent="0.25">
      <c r="A204" s="107"/>
      <c r="B204" s="110"/>
      <c r="C204" s="35" t="s">
        <v>637</v>
      </c>
      <c r="D204" s="72">
        <v>1.1649</v>
      </c>
      <c r="E204" s="75">
        <v>11469</v>
      </c>
      <c r="F204" s="128"/>
      <c r="G204" s="128"/>
      <c r="H204" s="129"/>
      <c r="I204" s="137"/>
      <c r="J204" s="113"/>
      <c r="K204" s="113"/>
      <c r="L204" s="139"/>
    </row>
    <row r="205" spans="1:12" ht="18" customHeight="1" x14ac:dyDescent="0.25">
      <c r="A205" s="107"/>
      <c r="B205" s="110"/>
      <c r="C205" s="35" t="s">
        <v>638</v>
      </c>
      <c r="D205" s="72">
        <v>0.67569999999999997</v>
      </c>
      <c r="E205" s="75">
        <v>5904</v>
      </c>
      <c r="F205" s="128"/>
      <c r="G205" s="128"/>
      <c r="H205" s="129"/>
      <c r="I205" s="137"/>
      <c r="J205" s="113"/>
      <c r="K205" s="113"/>
      <c r="L205" s="139"/>
    </row>
    <row r="206" spans="1:12" ht="18" customHeight="1" x14ac:dyDescent="0.25">
      <c r="A206" s="107"/>
      <c r="B206" s="110"/>
      <c r="C206" s="35" t="s">
        <v>639</v>
      </c>
      <c r="D206" s="72">
        <v>4.0758000000000001</v>
      </c>
      <c r="E206" s="75">
        <v>7422</v>
      </c>
      <c r="F206" s="128"/>
      <c r="G206" s="128"/>
      <c r="H206" s="129"/>
      <c r="I206" s="137"/>
      <c r="J206" s="113"/>
      <c r="K206" s="113"/>
      <c r="L206" s="139"/>
    </row>
    <row r="207" spans="1:12" ht="18" customHeight="1" x14ac:dyDescent="0.25">
      <c r="A207" s="108"/>
      <c r="B207" s="111"/>
      <c r="C207" s="35" t="s">
        <v>640</v>
      </c>
      <c r="D207" s="72">
        <v>4.1911000000000005</v>
      </c>
      <c r="E207" s="75">
        <v>4905</v>
      </c>
      <c r="F207" s="128"/>
      <c r="G207" s="128"/>
      <c r="H207" s="129"/>
      <c r="I207" s="137"/>
      <c r="J207" s="114"/>
      <c r="K207" s="114"/>
      <c r="L207" s="139"/>
    </row>
    <row r="208" spans="1:12" ht="18" customHeight="1" x14ac:dyDescent="0.25">
      <c r="A208" s="106">
        <v>66</v>
      </c>
      <c r="B208" s="109" t="s">
        <v>641</v>
      </c>
      <c r="C208" s="35" t="s">
        <v>642</v>
      </c>
      <c r="D208" s="72">
        <v>6.0867999999999993</v>
      </c>
      <c r="E208" s="75">
        <v>14395</v>
      </c>
      <c r="F208" s="128">
        <f>SUM(D208:D210)</f>
        <v>18.220500000000001</v>
      </c>
      <c r="G208" s="128">
        <f>F208/5.5*100</f>
        <v>331.28181818181821</v>
      </c>
      <c r="H208" s="129">
        <f>SUM(E208:E210)</f>
        <v>31109</v>
      </c>
      <c r="I208" s="137">
        <f>H208/21000*100</f>
        <v>148.13809523809525</v>
      </c>
      <c r="J208" s="112"/>
      <c r="K208" s="112"/>
      <c r="L208" s="139" t="s">
        <v>643</v>
      </c>
    </row>
    <row r="209" spans="1:12" ht="18" customHeight="1" x14ac:dyDescent="0.25">
      <c r="A209" s="107"/>
      <c r="B209" s="110"/>
      <c r="C209" s="35" t="s">
        <v>644</v>
      </c>
      <c r="D209" s="72">
        <v>2.4293999999999998</v>
      </c>
      <c r="E209" s="75">
        <v>6488</v>
      </c>
      <c r="F209" s="128"/>
      <c r="G209" s="128"/>
      <c r="H209" s="129"/>
      <c r="I209" s="137"/>
      <c r="J209" s="113"/>
      <c r="K209" s="113"/>
      <c r="L209" s="139"/>
    </row>
    <row r="210" spans="1:12" ht="18" customHeight="1" x14ac:dyDescent="0.25">
      <c r="A210" s="108"/>
      <c r="B210" s="111"/>
      <c r="C210" s="35" t="s">
        <v>645</v>
      </c>
      <c r="D210" s="72">
        <v>9.7042999999999999</v>
      </c>
      <c r="E210" s="75">
        <v>10226</v>
      </c>
      <c r="F210" s="128"/>
      <c r="G210" s="128"/>
      <c r="H210" s="129"/>
      <c r="I210" s="137"/>
      <c r="J210" s="114"/>
      <c r="K210" s="114"/>
      <c r="L210" s="139"/>
    </row>
    <row r="211" spans="1:12" ht="18" customHeight="1" x14ac:dyDescent="0.25">
      <c r="A211" s="106">
        <v>67</v>
      </c>
      <c r="B211" s="109" t="s">
        <v>646</v>
      </c>
      <c r="C211" s="35" t="s">
        <v>647</v>
      </c>
      <c r="D211" s="72">
        <v>7.0395000000000003</v>
      </c>
      <c r="E211" s="75">
        <v>10699</v>
      </c>
      <c r="F211" s="128">
        <f>SUM(D211:D214)</f>
        <v>18.090199999999999</v>
      </c>
      <c r="G211" s="132">
        <f>F211/5.5*100</f>
        <v>328.91272727272724</v>
      </c>
      <c r="H211" s="129">
        <f>SUM(E211:E214)</f>
        <v>42370</v>
      </c>
      <c r="I211" s="137">
        <f>H211/21000*100</f>
        <v>201.76190476190476</v>
      </c>
      <c r="J211" s="112"/>
      <c r="K211" s="112"/>
      <c r="L211" s="139" t="s">
        <v>648</v>
      </c>
    </row>
    <row r="212" spans="1:12" ht="18" customHeight="1" x14ac:dyDescent="0.25">
      <c r="A212" s="107"/>
      <c r="B212" s="110"/>
      <c r="C212" s="35" t="s">
        <v>649</v>
      </c>
      <c r="D212" s="72">
        <v>6.1561000000000003</v>
      </c>
      <c r="E212" s="75">
        <v>15326</v>
      </c>
      <c r="F212" s="128"/>
      <c r="G212" s="132"/>
      <c r="H212" s="129"/>
      <c r="I212" s="137"/>
      <c r="J212" s="113"/>
      <c r="K212" s="113"/>
      <c r="L212" s="139"/>
    </row>
    <row r="213" spans="1:12" ht="18" customHeight="1" x14ac:dyDescent="0.25">
      <c r="A213" s="107"/>
      <c r="B213" s="110"/>
      <c r="C213" s="35" t="s">
        <v>648</v>
      </c>
      <c r="D213" s="72">
        <v>1.3375999999999999</v>
      </c>
      <c r="E213" s="75">
        <v>9182</v>
      </c>
      <c r="F213" s="128"/>
      <c r="G213" s="132"/>
      <c r="H213" s="129"/>
      <c r="I213" s="137"/>
      <c r="J213" s="113"/>
      <c r="K213" s="113"/>
      <c r="L213" s="139"/>
    </row>
    <row r="214" spans="1:12" ht="18" customHeight="1" x14ac:dyDescent="0.25">
      <c r="A214" s="108"/>
      <c r="B214" s="111"/>
      <c r="C214" s="35" t="s">
        <v>650</v>
      </c>
      <c r="D214" s="72">
        <v>3.5569999999999999</v>
      </c>
      <c r="E214" s="75">
        <v>7163</v>
      </c>
      <c r="F214" s="128"/>
      <c r="G214" s="132"/>
      <c r="H214" s="129"/>
      <c r="I214" s="137"/>
      <c r="J214" s="114"/>
      <c r="K214" s="114"/>
      <c r="L214" s="139"/>
    </row>
    <row r="215" spans="1:12" ht="63" x14ac:dyDescent="0.25">
      <c r="A215" s="57">
        <v>68</v>
      </c>
      <c r="B215" s="26" t="s">
        <v>651</v>
      </c>
      <c r="C215" s="36" t="s">
        <v>651</v>
      </c>
      <c r="D215" s="73">
        <v>16.428100000000001</v>
      </c>
      <c r="E215" s="74">
        <v>2614</v>
      </c>
      <c r="F215" s="73">
        <v>16.428100000000001</v>
      </c>
      <c r="G215" s="54">
        <f>F215/(30*0.2)*100</f>
        <v>273.80166666666668</v>
      </c>
      <c r="H215" s="55">
        <v>2614</v>
      </c>
      <c r="I215" s="54">
        <f>H215/(16000*0.2)*100</f>
        <v>81.6875</v>
      </c>
      <c r="J215" s="54"/>
      <c r="K215" s="54" t="s">
        <v>652</v>
      </c>
      <c r="L215" s="37" t="s">
        <v>756</v>
      </c>
    </row>
    <row r="216" spans="1:12" ht="15.75" x14ac:dyDescent="0.25">
      <c r="A216" s="106">
        <v>69</v>
      </c>
      <c r="B216" s="109" t="s">
        <v>653</v>
      </c>
      <c r="C216" s="38" t="s">
        <v>654</v>
      </c>
      <c r="D216" s="72">
        <v>12.75</v>
      </c>
      <c r="E216" s="75">
        <v>20949</v>
      </c>
      <c r="F216" s="100">
        <f>SUM(D216:D220)</f>
        <v>73.97</v>
      </c>
      <c r="G216" s="100">
        <f>F216/30*100</f>
        <v>246.56666666666663</v>
      </c>
      <c r="H216" s="115">
        <f>SUM(E216:E220)</f>
        <v>61217</v>
      </c>
      <c r="I216" s="100">
        <f>H216/8000*100</f>
        <v>765.21249999999998</v>
      </c>
      <c r="J216" s="100"/>
      <c r="K216" s="100"/>
      <c r="L216" s="141" t="s">
        <v>762</v>
      </c>
    </row>
    <row r="217" spans="1:12" ht="15.75" x14ac:dyDescent="0.25">
      <c r="A217" s="107"/>
      <c r="B217" s="110"/>
      <c r="C217" s="25" t="s">
        <v>655</v>
      </c>
      <c r="D217" s="72">
        <v>20.21</v>
      </c>
      <c r="E217" s="75">
        <v>11063</v>
      </c>
      <c r="F217" s="101"/>
      <c r="G217" s="101"/>
      <c r="H217" s="116"/>
      <c r="I217" s="101"/>
      <c r="J217" s="101"/>
      <c r="K217" s="101"/>
      <c r="L217" s="142"/>
    </row>
    <row r="218" spans="1:12" ht="15.75" x14ac:dyDescent="0.25">
      <c r="A218" s="107"/>
      <c r="B218" s="110"/>
      <c r="C218" s="25" t="s">
        <v>656</v>
      </c>
      <c r="D218" s="72">
        <v>7.48</v>
      </c>
      <c r="E218" s="75">
        <v>7433</v>
      </c>
      <c r="F218" s="101"/>
      <c r="G218" s="101"/>
      <c r="H218" s="116"/>
      <c r="I218" s="101"/>
      <c r="J218" s="101"/>
      <c r="K218" s="101"/>
      <c r="L218" s="142"/>
    </row>
    <row r="219" spans="1:12" ht="15.75" x14ac:dyDescent="0.25">
      <c r="A219" s="107"/>
      <c r="B219" s="110"/>
      <c r="C219" s="25" t="s">
        <v>657</v>
      </c>
      <c r="D219" s="72">
        <v>6.11</v>
      </c>
      <c r="E219" s="75">
        <v>8269</v>
      </c>
      <c r="F219" s="101"/>
      <c r="G219" s="101"/>
      <c r="H219" s="116"/>
      <c r="I219" s="101"/>
      <c r="J219" s="101"/>
      <c r="K219" s="101"/>
      <c r="L219" s="142"/>
    </row>
    <row r="220" spans="1:12" ht="15.75" x14ac:dyDescent="0.25">
      <c r="A220" s="108"/>
      <c r="B220" s="111"/>
      <c r="C220" s="25" t="s">
        <v>658</v>
      </c>
      <c r="D220" s="72">
        <v>27.42</v>
      </c>
      <c r="E220" s="75">
        <v>13503</v>
      </c>
      <c r="F220" s="102"/>
      <c r="G220" s="102"/>
      <c r="H220" s="117"/>
      <c r="I220" s="102"/>
      <c r="J220" s="102"/>
      <c r="K220" s="102"/>
      <c r="L220" s="143"/>
    </row>
    <row r="221" spans="1:12" ht="15.75" x14ac:dyDescent="0.25">
      <c r="A221" s="106">
        <v>70</v>
      </c>
      <c r="B221" s="109" t="s">
        <v>659</v>
      </c>
      <c r="C221" s="59" t="s">
        <v>660</v>
      </c>
      <c r="D221" s="73">
        <v>37.380000000000003</v>
      </c>
      <c r="E221" s="75">
        <v>13434</v>
      </c>
      <c r="F221" s="100">
        <f>SUM(D221:D223)</f>
        <v>132.69</v>
      </c>
      <c r="G221" s="100">
        <f>F221/30*100</f>
        <v>442.3</v>
      </c>
      <c r="H221" s="115">
        <f>SUM(E221:E223)</f>
        <v>38199</v>
      </c>
      <c r="I221" s="100">
        <f>H221/8000*100</f>
        <v>477.48749999999995</v>
      </c>
      <c r="J221" s="100"/>
      <c r="K221" s="100"/>
      <c r="L221" s="141" t="s">
        <v>661</v>
      </c>
    </row>
    <row r="222" spans="1:12" ht="15.75" x14ac:dyDescent="0.25">
      <c r="A222" s="107"/>
      <c r="B222" s="110"/>
      <c r="C222" s="25" t="s">
        <v>662</v>
      </c>
      <c r="D222" s="72">
        <v>43.14</v>
      </c>
      <c r="E222" s="75">
        <v>12977</v>
      </c>
      <c r="F222" s="101"/>
      <c r="G222" s="101"/>
      <c r="H222" s="116"/>
      <c r="I222" s="101"/>
      <c r="J222" s="101"/>
      <c r="K222" s="101"/>
      <c r="L222" s="142"/>
    </row>
    <row r="223" spans="1:12" ht="15.75" x14ac:dyDescent="0.25">
      <c r="A223" s="108"/>
      <c r="B223" s="111"/>
      <c r="C223" s="25" t="s">
        <v>663</v>
      </c>
      <c r="D223" s="72">
        <v>52.17</v>
      </c>
      <c r="E223" s="75">
        <v>11788</v>
      </c>
      <c r="F223" s="102"/>
      <c r="G223" s="102"/>
      <c r="H223" s="117"/>
      <c r="I223" s="102"/>
      <c r="J223" s="102"/>
      <c r="K223" s="102"/>
      <c r="L223" s="143"/>
    </row>
    <row r="224" spans="1:12" ht="15.75" x14ac:dyDescent="0.25">
      <c r="A224" s="106">
        <v>71</v>
      </c>
      <c r="B224" s="109" t="s">
        <v>664</v>
      </c>
      <c r="C224" s="25" t="s">
        <v>665</v>
      </c>
      <c r="D224" s="72">
        <v>34.130000000000003</v>
      </c>
      <c r="E224" s="75">
        <v>9888</v>
      </c>
      <c r="F224" s="128">
        <f>SUM(D224:D226)</f>
        <v>216.37</v>
      </c>
      <c r="G224" s="128">
        <f>F224/30*100</f>
        <v>721.23333333333335</v>
      </c>
      <c r="H224" s="129">
        <f>SUM(E224:E226)</f>
        <v>22520</v>
      </c>
      <c r="I224" s="128">
        <f>H224/8000*100</f>
        <v>281.5</v>
      </c>
      <c r="J224" s="100"/>
      <c r="K224" s="100"/>
      <c r="L224" s="139" t="s">
        <v>666</v>
      </c>
    </row>
    <row r="225" spans="1:12" ht="15.75" x14ac:dyDescent="0.25">
      <c r="A225" s="107"/>
      <c r="B225" s="110"/>
      <c r="C225" s="25" t="s">
        <v>667</v>
      </c>
      <c r="D225" s="72">
        <v>92.91</v>
      </c>
      <c r="E225" s="75">
        <v>8686</v>
      </c>
      <c r="F225" s="128"/>
      <c r="G225" s="128"/>
      <c r="H225" s="129"/>
      <c r="I225" s="128"/>
      <c r="J225" s="101"/>
      <c r="K225" s="101"/>
      <c r="L225" s="139"/>
    </row>
    <row r="226" spans="1:12" ht="15.75" x14ac:dyDescent="0.25">
      <c r="A226" s="108"/>
      <c r="B226" s="111"/>
      <c r="C226" s="25" t="s">
        <v>668</v>
      </c>
      <c r="D226" s="72">
        <v>89.33</v>
      </c>
      <c r="E226" s="75">
        <v>3946</v>
      </c>
      <c r="F226" s="128"/>
      <c r="G226" s="128"/>
      <c r="H226" s="129"/>
      <c r="I226" s="128"/>
      <c r="J226" s="102"/>
      <c r="K226" s="102"/>
      <c r="L226" s="139"/>
    </row>
    <row r="227" spans="1:12" ht="15.75" x14ac:dyDescent="0.25">
      <c r="A227" s="106">
        <v>72</v>
      </c>
      <c r="B227" s="109" t="s">
        <v>669</v>
      </c>
      <c r="C227" s="59" t="s">
        <v>670</v>
      </c>
      <c r="D227" s="73">
        <v>8.27</v>
      </c>
      <c r="E227" s="75">
        <v>8370</v>
      </c>
      <c r="F227" s="128">
        <f>SUM(D227:D229)</f>
        <v>25.119999999999997</v>
      </c>
      <c r="G227" s="128">
        <f>F227/30*100</f>
        <v>83.73333333333332</v>
      </c>
      <c r="H227" s="129">
        <f>SUM(E227:E229)</f>
        <v>27649</v>
      </c>
      <c r="I227" s="128">
        <f>H227/8000*100</f>
        <v>345.61250000000001</v>
      </c>
      <c r="J227" s="100"/>
      <c r="K227" s="100"/>
      <c r="L227" s="139" t="s">
        <v>671</v>
      </c>
    </row>
    <row r="228" spans="1:12" ht="15.75" x14ac:dyDescent="0.25">
      <c r="A228" s="107"/>
      <c r="B228" s="110"/>
      <c r="C228" s="59" t="s">
        <v>672</v>
      </c>
      <c r="D228" s="73">
        <v>7.35</v>
      </c>
      <c r="E228" s="75">
        <v>9323</v>
      </c>
      <c r="F228" s="128"/>
      <c r="G228" s="128"/>
      <c r="H228" s="129"/>
      <c r="I228" s="128"/>
      <c r="J228" s="101"/>
      <c r="K228" s="101"/>
      <c r="L228" s="139"/>
    </row>
    <row r="229" spans="1:12" ht="15.75" x14ac:dyDescent="0.25">
      <c r="A229" s="108"/>
      <c r="B229" s="111"/>
      <c r="C229" s="59" t="s">
        <v>673</v>
      </c>
      <c r="D229" s="73">
        <v>9.5</v>
      </c>
      <c r="E229" s="75">
        <v>9956</v>
      </c>
      <c r="F229" s="128"/>
      <c r="G229" s="128"/>
      <c r="H229" s="129"/>
      <c r="I229" s="128"/>
      <c r="J229" s="102"/>
      <c r="K229" s="102"/>
      <c r="L229" s="139"/>
    </row>
    <row r="230" spans="1:12" ht="15.75" x14ac:dyDescent="0.25">
      <c r="A230" s="106">
        <v>73</v>
      </c>
      <c r="B230" s="109" t="s">
        <v>674</v>
      </c>
      <c r="C230" s="59" t="s">
        <v>675</v>
      </c>
      <c r="D230" s="73">
        <v>13.24</v>
      </c>
      <c r="E230" s="75">
        <v>7038</v>
      </c>
      <c r="F230" s="128">
        <f>SUM(D230:D233)</f>
        <v>130.88999999999999</v>
      </c>
      <c r="G230" s="128">
        <f>F230/30*100</f>
        <v>436.29999999999995</v>
      </c>
      <c r="H230" s="129">
        <f>SUM(E230:E233)</f>
        <v>27575</v>
      </c>
      <c r="I230" s="128">
        <f>H230/8000*100</f>
        <v>344.6875</v>
      </c>
      <c r="J230" s="100"/>
      <c r="K230" s="100"/>
      <c r="L230" s="139" t="s">
        <v>676</v>
      </c>
    </row>
    <row r="231" spans="1:12" ht="15.75" x14ac:dyDescent="0.25">
      <c r="A231" s="107"/>
      <c r="B231" s="110"/>
      <c r="C231" s="59" t="s">
        <v>677</v>
      </c>
      <c r="D231" s="73">
        <v>8.57</v>
      </c>
      <c r="E231" s="75">
        <v>8388</v>
      </c>
      <c r="F231" s="128"/>
      <c r="G231" s="128"/>
      <c r="H231" s="129"/>
      <c r="I231" s="128"/>
      <c r="J231" s="101"/>
      <c r="K231" s="101"/>
      <c r="L231" s="139"/>
    </row>
    <row r="232" spans="1:12" ht="15.75" x14ac:dyDescent="0.25">
      <c r="A232" s="107"/>
      <c r="B232" s="110"/>
      <c r="C232" s="25" t="s">
        <v>678</v>
      </c>
      <c r="D232" s="72">
        <v>51.13</v>
      </c>
      <c r="E232" s="75">
        <v>6712</v>
      </c>
      <c r="F232" s="128"/>
      <c r="G232" s="128"/>
      <c r="H232" s="129"/>
      <c r="I232" s="128"/>
      <c r="J232" s="101"/>
      <c r="K232" s="101"/>
      <c r="L232" s="139"/>
    </row>
    <row r="233" spans="1:12" ht="15.75" x14ac:dyDescent="0.25">
      <c r="A233" s="108"/>
      <c r="B233" s="111"/>
      <c r="C233" s="25" t="s">
        <v>679</v>
      </c>
      <c r="D233" s="72">
        <v>57.95</v>
      </c>
      <c r="E233" s="75">
        <v>5437</v>
      </c>
      <c r="F233" s="128"/>
      <c r="G233" s="128"/>
      <c r="H233" s="129"/>
      <c r="I233" s="128"/>
      <c r="J233" s="102"/>
      <c r="K233" s="102"/>
      <c r="L233" s="139"/>
    </row>
    <row r="234" spans="1:12" ht="63" x14ac:dyDescent="0.25">
      <c r="A234" s="39">
        <v>74</v>
      </c>
      <c r="B234" s="29" t="s">
        <v>680</v>
      </c>
      <c r="C234" s="38" t="s">
        <v>681</v>
      </c>
      <c r="D234" s="72">
        <v>207.28</v>
      </c>
      <c r="E234" s="75">
        <v>9072</v>
      </c>
      <c r="F234" s="72">
        <v>207.28</v>
      </c>
      <c r="G234" s="72">
        <f>F234/100*100</f>
        <v>207.28</v>
      </c>
      <c r="H234" s="75">
        <v>9072</v>
      </c>
      <c r="I234" s="76">
        <f>H234/1000*100</f>
        <v>907.19999999999993</v>
      </c>
      <c r="J234" s="76" t="s">
        <v>498</v>
      </c>
      <c r="K234" s="76"/>
      <c r="L234" s="53" t="s">
        <v>761</v>
      </c>
    </row>
    <row r="235" spans="1:12" ht="15.75" x14ac:dyDescent="0.25">
      <c r="A235" s="106">
        <v>75</v>
      </c>
      <c r="B235" s="109" t="s">
        <v>682</v>
      </c>
      <c r="C235" s="34" t="s">
        <v>683</v>
      </c>
      <c r="D235" s="40">
        <v>201.36</v>
      </c>
      <c r="E235" s="77">
        <v>3976</v>
      </c>
      <c r="F235" s="128">
        <f>SUM(D235:D237)</f>
        <v>535.96</v>
      </c>
      <c r="G235" s="128">
        <f>F235/100*100</f>
        <v>535.96</v>
      </c>
      <c r="H235" s="129">
        <f>SUM(E235:E237)</f>
        <v>8277</v>
      </c>
      <c r="I235" s="133">
        <f>H235/1000*100</f>
        <v>827.69999999999993</v>
      </c>
      <c r="J235" s="134" t="s">
        <v>498</v>
      </c>
      <c r="K235" s="134"/>
      <c r="L235" s="127" t="s">
        <v>684</v>
      </c>
    </row>
    <row r="236" spans="1:12" ht="15.75" x14ac:dyDescent="0.25">
      <c r="A236" s="107"/>
      <c r="B236" s="110"/>
      <c r="C236" s="34" t="s">
        <v>685</v>
      </c>
      <c r="D236" s="40">
        <v>158.86000000000001</v>
      </c>
      <c r="E236" s="77">
        <v>2801</v>
      </c>
      <c r="F236" s="128"/>
      <c r="G236" s="128"/>
      <c r="H236" s="129"/>
      <c r="I236" s="133"/>
      <c r="J236" s="140"/>
      <c r="K236" s="140"/>
      <c r="L236" s="127"/>
    </row>
    <row r="237" spans="1:12" ht="15.75" x14ac:dyDescent="0.25">
      <c r="A237" s="108"/>
      <c r="B237" s="111"/>
      <c r="C237" s="34" t="s">
        <v>686</v>
      </c>
      <c r="D237" s="40">
        <v>175.74</v>
      </c>
      <c r="E237" s="77">
        <v>1500</v>
      </c>
      <c r="F237" s="128"/>
      <c r="G237" s="128"/>
      <c r="H237" s="129"/>
      <c r="I237" s="133"/>
      <c r="J237" s="135"/>
      <c r="K237" s="135"/>
      <c r="L237" s="127"/>
    </row>
    <row r="238" spans="1:12" ht="15.75" x14ac:dyDescent="0.25">
      <c r="A238" s="106">
        <v>76</v>
      </c>
      <c r="B238" s="109" t="s">
        <v>687</v>
      </c>
      <c r="C238" s="34" t="s">
        <v>688</v>
      </c>
      <c r="D238" s="40">
        <v>132.15</v>
      </c>
      <c r="E238" s="77">
        <v>1507</v>
      </c>
      <c r="F238" s="128">
        <f>SUM(D238:D239)</f>
        <v>262.94</v>
      </c>
      <c r="G238" s="128">
        <f>F238/100*100</f>
        <v>262.94</v>
      </c>
      <c r="H238" s="129">
        <f>SUM(E238:E239)</f>
        <v>4979</v>
      </c>
      <c r="I238" s="133">
        <f>H238/1000*100</f>
        <v>497.90000000000003</v>
      </c>
      <c r="J238" s="134" t="s">
        <v>498</v>
      </c>
      <c r="K238" s="134"/>
      <c r="L238" s="127" t="s">
        <v>689</v>
      </c>
    </row>
    <row r="239" spans="1:12" ht="15.75" x14ac:dyDescent="0.25">
      <c r="A239" s="108"/>
      <c r="B239" s="111"/>
      <c r="C239" s="41" t="s">
        <v>690</v>
      </c>
      <c r="D239" s="40">
        <v>130.79</v>
      </c>
      <c r="E239" s="77">
        <v>3472</v>
      </c>
      <c r="F239" s="128"/>
      <c r="G239" s="128"/>
      <c r="H239" s="129"/>
      <c r="I239" s="133"/>
      <c r="J239" s="135"/>
      <c r="K239" s="135"/>
      <c r="L239" s="127"/>
    </row>
    <row r="240" spans="1:12" ht="15.75" x14ac:dyDescent="0.25">
      <c r="A240" s="106">
        <v>77</v>
      </c>
      <c r="B240" s="109" t="s">
        <v>691</v>
      </c>
      <c r="C240" s="34" t="s">
        <v>691</v>
      </c>
      <c r="D240" s="40">
        <v>312.87</v>
      </c>
      <c r="E240" s="77">
        <v>1388</v>
      </c>
      <c r="F240" s="137">
        <f>SUM(D240:D241)</f>
        <v>412.49</v>
      </c>
      <c r="G240" s="128">
        <f>F240/100*100</f>
        <v>412.49</v>
      </c>
      <c r="H240" s="138">
        <f>SUM(E240:E241)</f>
        <v>3060</v>
      </c>
      <c r="I240" s="136">
        <f>H240/1000*100</f>
        <v>306</v>
      </c>
      <c r="J240" s="130" t="s">
        <v>498</v>
      </c>
      <c r="K240" s="130"/>
      <c r="L240" s="127" t="s">
        <v>692</v>
      </c>
    </row>
    <row r="241" spans="1:12" ht="15.75" x14ac:dyDescent="0.25">
      <c r="A241" s="108"/>
      <c r="B241" s="111"/>
      <c r="C241" s="34" t="s">
        <v>693</v>
      </c>
      <c r="D241" s="40">
        <v>99.62</v>
      </c>
      <c r="E241" s="77">
        <v>1672</v>
      </c>
      <c r="F241" s="137"/>
      <c r="G241" s="128"/>
      <c r="H241" s="138"/>
      <c r="I241" s="136"/>
      <c r="J241" s="131"/>
      <c r="K241" s="131"/>
      <c r="L241" s="127"/>
    </row>
    <row r="242" spans="1:12" ht="15.75" x14ac:dyDescent="0.25">
      <c r="A242" s="106">
        <v>78</v>
      </c>
      <c r="B242" s="109" t="s">
        <v>694</v>
      </c>
      <c r="C242" s="33" t="s">
        <v>694</v>
      </c>
      <c r="D242" s="42">
        <v>110.23</v>
      </c>
      <c r="E242" s="43">
        <v>1813</v>
      </c>
      <c r="F242" s="132">
        <f>SUM(D242:D243)</f>
        <v>184.81</v>
      </c>
      <c r="G242" s="128">
        <f>F242/100*100</f>
        <v>184.81</v>
      </c>
      <c r="H242" s="94">
        <f>SUM(E242:E243)</f>
        <v>2930</v>
      </c>
      <c r="I242" s="136">
        <f>H242/1000*100</f>
        <v>293</v>
      </c>
      <c r="J242" s="130" t="s">
        <v>498</v>
      </c>
      <c r="K242" s="130"/>
      <c r="L242" s="83" t="s">
        <v>695</v>
      </c>
    </row>
    <row r="243" spans="1:12" ht="15.75" x14ac:dyDescent="0.25">
      <c r="A243" s="108"/>
      <c r="B243" s="111"/>
      <c r="C243" s="33" t="s">
        <v>696</v>
      </c>
      <c r="D243" s="42">
        <v>74.58</v>
      </c>
      <c r="E243" s="43">
        <v>1117</v>
      </c>
      <c r="F243" s="132"/>
      <c r="G243" s="128"/>
      <c r="H243" s="94"/>
      <c r="I243" s="136"/>
      <c r="J243" s="131"/>
      <c r="K243" s="131"/>
      <c r="L243" s="83"/>
    </row>
    <row r="244" spans="1:12" ht="15.75" x14ac:dyDescent="0.25">
      <c r="A244" s="106">
        <v>79</v>
      </c>
      <c r="B244" s="109" t="s">
        <v>697</v>
      </c>
      <c r="C244" s="44" t="s">
        <v>698</v>
      </c>
      <c r="D244" s="42">
        <v>112</v>
      </c>
      <c r="E244" s="43">
        <v>1235</v>
      </c>
      <c r="F244" s="132">
        <f>SUM(D244:D245)</f>
        <v>243.12</v>
      </c>
      <c r="G244" s="128">
        <f>F244/100*100</f>
        <v>243.12</v>
      </c>
      <c r="H244" s="94">
        <f>SUM(E244:E245)</f>
        <v>2371</v>
      </c>
      <c r="I244" s="133">
        <f>H244/1500*100</f>
        <v>158.06666666666666</v>
      </c>
      <c r="J244" s="134" t="s">
        <v>498</v>
      </c>
      <c r="K244" s="134"/>
      <c r="L244" s="83" t="s">
        <v>697</v>
      </c>
    </row>
    <row r="245" spans="1:12" ht="15.75" x14ac:dyDescent="0.25">
      <c r="A245" s="108"/>
      <c r="B245" s="111"/>
      <c r="C245" s="33" t="s">
        <v>697</v>
      </c>
      <c r="D245" s="42">
        <v>131.12</v>
      </c>
      <c r="E245" s="43">
        <v>1136</v>
      </c>
      <c r="F245" s="132"/>
      <c r="G245" s="128"/>
      <c r="H245" s="94"/>
      <c r="I245" s="133"/>
      <c r="J245" s="135"/>
      <c r="K245" s="135"/>
      <c r="L245" s="83"/>
    </row>
    <row r="246" spans="1:12" ht="15.75" x14ac:dyDescent="0.25">
      <c r="A246" s="106">
        <v>80</v>
      </c>
      <c r="B246" s="109" t="s">
        <v>699</v>
      </c>
      <c r="C246" s="25" t="s">
        <v>700</v>
      </c>
      <c r="D246" s="72">
        <v>93.37</v>
      </c>
      <c r="E246" s="75">
        <v>1773</v>
      </c>
      <c r="F246" s="128">
        <f>SUM(D246:D247)</f>
        <v>183.63</v>
      </c>
      <c r="G246" s="128">
        <f>F246/100*100</f>
        <v>183.63</v>
      </c>
      <c r="H246" s="129">
        <f>SUM(E246:E247)</f>
        <v>7024</v>
      </c>
      <c r="I246" s="128">
        <f>H246/2500*100</f>
        <v>280.96000000000004</v>
      </c>
      <c r="J246" s="100" t="s">
        <v>498</v>
      </c>
      <c r="K246" s="100"/>
      <c r="L246" s="127" t="s">
        <v>701</v>
      </c>
    </row>
    <row r="247" spans="1:12" ht="15.75" x14ac:dyDescent="0.25">
      <c r="A247" s="108"/>
      <c r="B247" s="111"/>
      <c r="C247" s="25" t="s">
        <v>702</v>
      </c>
      <c r="D247" s="72">
        <v>90.26</v>
      </c>
      <c r="E247" s="75">
        <v>5251</v>
      </c>
      <c r="F247" s="128"/>
      <c r="G247" s="128"/>
      <c r="H247" s="129"/>
      <c r="I247" s="128"/>
      <c r="J247" s="102"/>
      <c r="K247" s="102"/>
      <c r="L247" s="127"/>
    </row>
    <row r="248" spans="1:12" ht="15.75" x14ac:dyDescent="0.25">
      <c r="A248" s="106">
        <v>81</v>
      </c>
      <c r="B248" s="109" t="s">
        <v>703</v>
      </c>
      <c r="C248" s="25" t="s">
        <v>703</v>
      </c>
      <c r="D248" s="72">
        <v>79.91</v>
      </c>
      <c r="E248" s="75">
        <v>3028</v>
      </c>
      <c r="F248" s="128">
        <f>SUM(D248:D250)</f>
        <v>212.94</v>
      </c>
      <c r="G248" s="128">
        <f>F248/100*100</f>
        <v>212.94</v>
      </c>
      <c r="H248" s="129">
        <f>SUM(E248:E250)</f>
        <v>8746</v>
      </c>
      <c r="I248" s="128">
        <f>H248/2500*100</f>
        <v>349.84000000000003</v>
      </c>
      <c r="J248" s="100" t="s">
        <v>498</v>
      </c>
      <c r="K248" s="100"/>
      <c r="L248" s="127" t="s">
        <v>704</v>
      </c>
    </row>
    <row r="249" spans="1:12" ht="15.75" x14ac:dyDescent="0.25">
      <c r="A249" s="107"/>
      <c r="B249" s="110"/>
      <c r="C249" s="25" t="s">
        <v>705</v>
      </c>
      <c r="D249" s="72">
        <v>77.11</v>
      </c>
      <c r="E249" s="75">
        <v>2926</v>
      </c>
      <c r="F249" s="128"/>
      <c r="G249" s="128"/>
      <c r="H249" s="129"/>
      <c r="I249" s="128"/>
      <c r="J249" s="101"/>
      <c r="K249" s="101"/>
      <c r="L249" s="127"/>
    </row>
    <row r="250" spans="1:12" ht="15.75" x14ac:dyDescent="0.25">
      <c r="A250" s="108"/>
      <c r="B250" s="111"/>
      <c r="C250" s="25" t="s">
        <v>706</v>
      </c>
      <c r="D250" s="72">
        <v>55.92</v>
      </c>
      <c r="E250" s="75">
        <v>2792</v>
      </c>
      <c r="F250" s="128"/>
      <c r="G250" s="128"/>
      <c r="H250" s="129"/>
      <c r="I250" s="128"/>
      <c r="J250" s="102"/>
      <c r="K250" s="102"/>
      <c r="L250" s="127"/>
    </row>
    <row r="251" spans="1:12" ht="15.75" x14ac:dyDescent="0.25">
      <c r="A251" s="106">
        <v>82</v>
      </c>
      <c r="B251" s="109" t="s">
        <v>707</v>
      </c>
      <c r="C251" s="45" t="s">
        <v>708</v>
      </c>
      <c r="D251" s="40">
        <v>30.88</v>
      </c>
      <c r="E251" s="77">
        <v>4773</v>
      </c>
      <c r="F251" s="128">
        <f>SUM(D251:D254)</f>
        <v>169.43</v>
      </c>
      <c r="G251" s="128">
        <f>F251/100*100</f>
        <v>169.43</v>
      </c>
      <c r="H251" s="129">
        <f>SUM(E251:E254)</f>
        <v>8870</v>
      </c>
      <c r="I251" s="128">
        <f>H251/2500*100</f>
        <v>354.8</v>
      </c>
      <c r="J251" s="100" t="s">
        <v>498</v>
      </c>
      <c r="K251" s="100"/>
      <c r="L251" s="127" t="s">
        <v>760</v>
      </c>
    </row>
    <row r="252" spans="1:12" ht="15.75" x14ac:dyDescent="0.25">
      <c r="A252" s="107"/>
      <c r="B252" s="110"/>
      <c r="C252" s="41" t="s">
        <v>709</v>
      </c>
      <c r="D252" s="40">
        <v>82.54</v>
      </c>
      <c r="E252" s="77">
        <v>1155</v>
      </c>
      <c r="F252" s="128"/>
      <c r="G252" s="128"/>
      <c r="H252" s="129"/>
      <c r="I252" s="128"/>
      <c r="J252" s="101"/>
      <c r="K252" s="101"/>
      <c r="L252" s="127"/>
    </row>
    <row r="253" spans="1:12" ht="15.75" x14ac:dyDescent="0.25">
      <c r="A253" s="107"/>
      <c r="B253" s="110"/>
      <c r="C253" s="41" t="s">
        <v>710</v>
      </c>
      <c r="D253" s="40">
        <v>28.96</v>
      </c>
      <c r="E253" s="77">
        <v>1537</v>
      </c>
      <c r="F253" s="128"/>
      <c r="G253" s="128"/>
      <c r="H253" s="129"/>
      <c r="I253" s="128"/>
      <c r="J253" s="101"/>
      <c r="K253" s="101"/>
      <c r="L253" s="127"/>
    </row>
    <row r="254" spans="1:12" ht="15.75" x14ac:dyDescent="0.25">
      <c r="A254" s="108"/>
      <c r="B254" s="111"/>
      <c r="C254" s="41" t="s">
        <v>711</v>
      </c>
      <c r="D254" s="40">
        <v>27.05</v>
      </c>
      <c r="E254" s="77">
        <v>1405</v>
      </c>
      <c r="F254" s="128"/>
      <c r="G254" s="128"/>
      <c r="H254" s="129"/>
      <c r="I254" s="128"/>
      <c r="J254" s="102"/>
      <c r="K254" s="102"/>
      <c r="L254" s="127"/>
    </row>
    <row r="255" spans="1:12" ht="18" customHeight="1" x14ac:dyDescent="0.25">
      <c r="A255" s="106">
        <v>83</v>
      </c>
      <c r="B255" s="109" t="s">
        <v>712</v>
      </c>
      <c r="C255" s="25" t="s">
        <v>713</v>
      </c>
      <c r="D255" s="72">
        <v>74.459999999999994</v>
      </c>
      <c r="E255" s="75">
        <v>2268</v>
      </c>
      <c r="F255" s="128">
        <f>SUM(D255:D256)</f>
        <v>255.84999999999997</v>
      </c>
      <c r="G255" s="128">
        <f>F255/100*100</f>
        <v>255.84999999999997</v>
      </c>
      <c r="H255" s="129">
        <f>SUM(E255:E256)</f>
        <v>4588</v>
      </c>
      <c r="I255" s="128">
        <f>H255/2500*100</f>
        <v>183.51999999999998</v>
      </c>
      <c r="J255" s="100" t="s">
        <v>498</v>
      </c>
      <c r="K255" s="100"/>
      <c r="L255" s="127" t="s">
        <v>714</v>
      </c>
    </row>
    <row r="256" spans="1:12" ht="18" customHeight="1" x14ac:dyDescent="0.25">
      <c r="A256" s="108"/>
      <c r="B256" s="111"/>
      <c r="C256" s="41" t="s">
        <v>714</v>
      </c>
      <c r="D256" s="40">
        <v>181.39</v>
      </c>
      <c r="E256" s="77">
        <v>2320</v>
      </c>
      <c r="F256" s="128"/>
      <c r="G256" s="128"/>
      <c r="H256" s="129"/>
      <c r="I256" s="128"/>
      <c r="J256" s="102"/>
      <c r="K256" s="102"/>
      <c r="L256" s="127"/>
    </row>
    <row r="257" spans="1:12" ht="18" customHeight="1" x14ac:dyDescent="0.25">
      <c r="A257" s="88">
        <v>84</v>
      </c>
      <c r="B257" s="90" t="s">
        <v>715</v>
      </c>
      <c r="C257" s="26" t="s">
        <v>715</v>
      </c>
      <c r="D257" s="73">
        <v>147.97999999999999</v>
      </c>
      <c r="E257" s="74">
        <v>2296</v>
      </c>
      <c r="F257" s="118">
        <f>SUM(D257:D258)</f>
        <v>225.29999999999998</v>
      </c>
      <c r="G257" s="81">
        <f>F257/100*100</f>
        <v>225.29999999999995</v>
      </c>
      <c r="H257" s="121">
        <f>SUM(E257:E258)</f>
        <v>5463</v>
      </c>
      <c r="I257" s="100">
        <f>H257/1000*100</f>
        <v>546.29999999999995</v>
      </c>
      <c r="J257" s="100" t="s">
        <v>498</v>
      </c>
      <c r="K257" s="100"/>
      <c r="L257" s="103" t="s">
        <v>716</v>
      </c>
    </row>
    <row r="258" spans="1:12" ht="18" customHeight="1" x14ac:dyDescent="0.25">
      <c r="A258" s="89"/>
      <c r="B258" s="91"/>
      <c r="C258" s="26" t="s">
        <v>717</v>
      </c>
      <c r="D258" s="73">
        <v>77.319999999999993</v>
      </c>
      <c r="E258" s="74">
        <v>3167</v>
      </c>
      <c r="F258" s="120"/>
      <c r="G258" s="82"/>
      <c r="H258" s="123"/>
      <c r="I258" s="102"/>
      <c r="J258" s="102"/>
      <c r="K258" s="102"/>
      <c r="L258" s="105"/>
    </row>
    <row r="259" spans="1:12" ht="18" customHeight="1" x14ac:dyDescent="0.25">
      <c r="A259" s="106">
        <v>85</v>
      </c>
      <c r="B259" s="109" t="s">
        <v>718</v>
      </c>
      <c r="C259" s="26" t="s">
        <v>719</v>
      </c>
      <c r="D259" s="73">
        <v>59.98</v>
      </c>
      <c r="E259" s="74">
        <v>2836</v>
      </c>
      <c r="F259" s="118">
        <f>SUM(D259:D262)</f>
        <v>400.45</v>
      </c>
      <c r="G259" s="81">
        <f>F259/100*100</f>
        <v>400.45000000000005</v>
      </c>
      <c r="H259" s="121">
        <f>SUM(E259:E262)</f>
        <v>8629</v>
      </c>
      <c r="I259" s="81">
        <f>H259/1000*100</f>
        <v>862.9</v>
      </c>
      <c r="J259" s="81" t="s">
        <v>498</v>
      </c>
      <c r="K259" s="81"/>
      <c r="L259" s="124" t="s">
        <v>719</v>
      </c>
    </row>
    <row r="260" spans="1:12" ht="18" customHeight="1" x14ac:dyDescent="0.25">
      <c r="A260" s="107"/>
      <c r="B260" s="110"/>
      <c r="C260" s="26" t="s">
        <v>720</v>
      </c>
      <c r="D260" s="73">
        <v>85.29</v>
      </c>
      <c r="E260" s="74">
        <v>1908</v>
      </c>
      <c r="F260" s="119"/>
      <c r="G260" s="98"/>
      <c r="H260" s="122"/>
      <c r="I260" s="98"/>
      <c r="J260" s="98"/>
      <c r="K260" s="98"/>
      <c r="L260" s="125"/>
    </row>
    <row r="261" spans="1:12" ht="18" customHeight="1" x14ac:dyDescent="0.25">
      <c r="A261" s="107"/>
      <c r="B261" s="110"/>
      <c r="C261" s="26" t="s">
        <v>721</v>
      </c>
      <c r="D261" s="73">
        <v>53.73</v>
      </c>
      <c r="E261" s="74">
        <v>1285</v>
      </c>
      <c r="F261" s="119"/>
      <c r="G261" s="98"/>
      <c r="H261" s="122"/>
      <c r="I261" s="98"/>
      <c r="J261" s="98"/>
      <c r="K261" s="98"/>
      <c r="L261" s="125"/>
    </row>
    <row r="262" spans="1:12" ht="18" customHeight="1" x14ac:dyDescent="0.25">
      <c r="A262" s="108"/>
      <c r="B262" s="111"/>
      <c r="C262" s="26" t="s">
        <v>722</v>
      </c>
      <c r="D262" s="73">
        <v>201.45</v>
      </c>
      <c r="E262" s="74">
        <v>2600</v>
      </c>
      <c r="F262" s="120"/>
      <c r="G262" s="82"/>
      <c r="H262" s="123"/>
      <c r="I262" s="82"/>
      <c r="J262" s="82"/>
      <c r="K262" s="82"/>
      <c r="L262" s="126"/>
    </row>
    <row r="263" spans="1:12" ht="18" customHeight="1" x14ac:dyDescent="0.25">
      <c r="A263" s="106">
        <v>86</v>
      </c>
      <c r="B263" s="109" t="s">
        <v>723</v>
      </c>
      <c r="C263" s="29" t="s">
        <v>724</v>
      </c>
      <c r="D263" s="72">
        <v>113.31</v>
      </c>
      <c r="E263" s="75">
        <v>1549</v>
      </c>
      <c r="F263" s="112">
        <f>SUM(D263:D266)</f>
        <v>287.95</v>
      </c>
      <c r="G263" s="100">
        <f>F263/100*100</f>
        <v>287.95</v>
      </c>
      <c r="H263" s="115">
        <f>SUM(E263:E266)</f>
        <v>7958</v>
      </c>
      <c r="I263" s="100">
        <f>H263/1000*100</f>
        <v>795.80000000000007</v>
      </c>
      <c r="J263" s="100" t="s">
        <v>498</v>
      </c>
      <c r="K263" s="100"/>
      <c r="L263" s="103" t="s">
        <v>725</v>
      </c>
    </row>
    <row r="264" spans="1:12" ht="18" customHeight="1" x14ac:dyDescent="0.25">
      <c r="A264" s="107"/>
      <c r="B264" s="110"/>
      <c r="C264" s="29" t="s">
        <v>725</v>
      </c>
      <c r="D264" s="72">
        <v>82.1</v>
      </c>
      <c r="E264" s="75">
        <v>2686</v>
      </c>
      <c r="F264" s="113"/>
      <c r="G264" s="101"/>
      <c r="H264" s="116"/>
      <c r="I264" s="101"/>
      <c r="J264" s="101"/>
      <c r="K264" s="101"/>
      <c r="L264" s="104"/>
    </row>
    <row r="265" spans="1:12" ht="18" customHeight="1" x14ac:dyDescent="0.25">
      <c r="A265" s="107"/>
      <c r="B265" s="110"/>
      <c r="C265" s="29" t="s">
        <v>726</v>
      </c>
      <c r="D265" s="72">
        <v>46.78</v>
      </c>
      <c r="E265" s="75">
        <v>1980</v>
      </c>
      <c r="F265" s="113"/>
      <c r="G265" s="101"/>
      <c r="H265" s="116"/>
      <c r="I265" s="101"/>
      <c r="J265" s="101"/>
      <c r="K265" s="101"/>
      <c r="L265" s="104"/>
    </row>
    <row r="266" spans="1:12" ht="18" customHeight="1" x14ac:dyDescent="0.25">
      <c r="A266" s="108"/>
      <c r="B266" s="111"/>
      <c r="C266" s="29" t="s">
        <v>727</v>
      </c>
      <c r="D266" s="72">
        <v>45.76</v>
      </c>
      <c r="E266" s="75">
        <v>1743</v>
      </c>
      <c r="F266" s="114"/>
      <c r="G266" s="102"/>
      <c r="H266" s="117"/>
      <c r="I266" s="102"/>
      <c r="J266" s="102"/>
      <c r="K266" s="102"/>
      <c r="L266" s="105"/>
    </row>
    <row r="267" spans="1:12" ht="15.75" x14ac:dyDescent="0.25">
      <c r="A267" s="88">
        <v>87</v>
      </c>
      <c r="B267" s="90" t="s">
        <v>728</v>
      </c>
      <c r="C267" s="26" t="s">
        <v>729</v>
      </c>
      <c r="D267" s="73">
        <v>91.28</v>
      </c>
      <c r="E267" s="74">
        <v>4395</v>
      </c>
      <c r="F267" s="92">
        <f>SUM(D267:D269)</f>
        <v>150.47</v>
      </c>
      <c r="G267" s="92">
        <f>F267/100*100</f>
        <v>150.47</v>
      </c>
      <c r="H267" s="97">
        <f>SUM(E267:E269)</f>
        <v>14931</v>
      </c>
      <c r="I267" s="92">
        <f>H267/5000*100</f>
        <v>298.62</v>
      </c>
      <c r="J267" s="81" t="s">
        <v>498</v>
      </c>
      <c r="K267" s="81"/>
      <c r="L267" s="99" t="s">
        <v>757</v>
      </c>
    </row>
    <row r="268" spans="1:12" ht="15.75" x14ac:dyDescent="0.25">
      <c r="A268" s="95"/>
      <c r="B268" s="96"/>
      <c r="C268" s="32" t="s">
        <v>730</v>
      </c>
      <c r="D268" s="73">
        <v>23.17</v>
      </c>
      <c r="E268" s="74">
        <v>7462</v>
      </c>
      <c r="F268" s="92"/>
      <c r="G268" s="92"/>
      <c r="H268" s="97"/>
      <c r="I268" s="92"/>
      <c r="J268" s="98"/>
      <c r="K268" s="98"/>
      <c r="L268" s="99"/>
    </row>
    <row r="269" spans="1:12" ht="15.75" x14ac:dyDescent="0.25">
      <c r="A269" s="89"/>
      <c r="B269" s="91"/>
      <c r="C269" s="29" t="s">
        <v>731</v>
      </c>
      <c r="D269" s="73">
        <v>36.020000000000003</v>
      </c>
      <c r="E269" s="74">
        <v>3074</v>
      </c>
      <c r="F269" s="92"/>
      <c r="G269" s="92"/>
      <c r="H269" s="97"/>
      <c r="I269" s="92"/>
      <c r="J269" s="82"/>
      <c r="K269" s="82"/>
      <c r="L269" s="99"/>
    </row>
    <row r="270" spans="1:12" ht="15.75" x14ac:dyDescent="0.25">
      <c r="A270" s="88">
        <v>88</v>
      </c>
      <c r="B270" s="90" t="s">
        <v>732</v>
      </c>
      <c r="C270" s="26" t="s">
        <v>733</v>
      </c>
      <c r="D270" s="73">
        <v>61.01</v>
      </c>
      <c r="E270" s="74">
        <v>3361</v>
      </c>
      <c r="F270" s="92">
        <f>SUM(D270:D273)</f>
        <v>150.17000000000002</v>
      </c>
      <c r="G270" s="92">
        <f>F270/100*100</f>
        <v>150.17000000000002</v>
      </c>
      <c r="H270" s="97">
        <f>SUM(E270:E273)</f>
        <v>26196</v>
      </c>
      <c r="I270" s="92">
        <f>H270/5000*100</f>
        <v>523.92000000000007</v>
      </c>
      <c r="J270" s="81" t="s">
        <v>498</v>
      </c>
      <c r="K270" s="81"/>
      <c r="L270" s="83" t="s">
        <v>734</v>
      </c>
    </row>
    <row r="271" spans="1:12" ht="15.75" x14ac:dyDescent="0.25">
      <c r="A271" s="95"/>
      <c r="B271" s="96"/>
      <c r="C271" s="26" t="s">
        <v>735</v>
      </c>
      <c r="D271" s="73">
        <v>22.02</v>
      </c>
      <c r="E271" s="74">
        <v>3783</v>
      </c>
      <c r="F271" s="92"/>
      <c r="G271" s="92"/>
      <c r="H271" s="97"/>
      <c r="I271" s="92"/>
      <c r="J271" s="98"/>
      <c r="K271" s="98"/>
      <c r="L271" s="83"/>
    </row>
    <row r="272" spans="1:12" ht="15.75" x14ac:dyDescent="0.25">
      <c r="A272" s="95"/>
      <c r="B272" s="96"/>
      <c r="C272" s="26" t="s">
        <v>736</v>
      </c>
      <c r="D272" s="73">
        <v>45.02</v>
      </c>
      <c r="E272" s="74">
        <v>9668</v>
      </c>
      <c r="F272" s="92"/>
      <c r="G272" s="92"/>
      <c r="H272" s="97"/>
      <c r="I272" s="92"/>
      <c r="J272" s="98"/>
      <c r="K272" s="98"/>
      <c r="L272" s="83"/>
    </row>
    <row r="273" spans="1:12" ht="15.75" x14ac:dyDescent="0.25">
      <c r="A273" s="89"/>
      <c r="B273" s="91"/>
      <c r="C273" s="26" t="s">
        <v>737</v>
      </c>
      <c r="D273" s="73">
        <v>22.12</v>
      </c>
      <c r="E273" s="74">
        <v>9384</v>
      </c>
      <c r="F273" s="92"/>
      <c r="G273" s="92"/>
      <c r="H273" s="97"/>
      <c r="I273" s="92"/>
      <c r="J273" s="82"/>
      <c r="K273" s="82"/>
      <c r="L273" s="83"/>
    </row>
    <row r="274" spans="1:12" ht="15.75" x14ac:dyDescent="0.25">
      <c r="A274" s="88">
        <v>89</v>
      </c>
      <c r="B274" s="90" t="s">
        <v>738</v>
      </c>
      <c r="C274" s="29" t="s">
        <v>738</v>
      </c>
      <c r="D274" s="73">
        <v>116.81</v>
      </c>
      <c r="E274" s="74">
        <v>2331</v>
      </c>
      <c r="F274" s="92">
        <f>SUM(D274:D276)</f>
        <v>196.22000000000003</v>
      </c>
      <c r="G274" s="92">
        <f>F274/100*100</f>
        <v>196.22000000000003</v>
      </c>
      <c r="H274" s="94">
        <f>SUM(E274:E276)</f>
        <v>6933</v>
      </c>
      <c r="I274" s="92">
        <f>H274/1500*100</f>
        <v>462.2</v>
      </c>
      <c r="J274" s="81" t="s">
        <v>498</v>
      </c>
      <c r="K274" s="81"/>
      <c r="L274" s="99" t="s">
        <v>759</v>
      </c>
    </row>
    <row r="275" spans="1:12" ht="15.75" x14ac:dyDescent="0.25">
      <c r="A275" s="95"/>
      <c r="B275" s="96"/>
      <c r="C275" s="29" t="s">
        <v>739</v>
      </c>
      <c r="D275" s="73">
        <v>32.92</v>
      </c>
      <c r="E275" s="74">
        <v>3035</v>
      </c>
      <c r="F275" s="92"/>
      <c r="G275" s="92"/>
      <c r="H275" s="94"/>
      <c r="I275" s="92"/>
      <c r="J275" s="98"/>
      <c r="K275" s="98"/>
      <c r="L275" s="99"/>
    </row>
    <row r="276" spans="1:12" ht="15.75" x14ac:dyDescent="0.25">
      <c r="A276" s="89"/>
      <c r="B276" s="91"/>
      <c r="C276" s="29" t="s">
        <v>740</v>
      </c>
      <c r="D276" s="73">
        <v>46.49</v>
      </c>
      <c r="E276" s="74">
        <v>1567</v>
      </c>
      <c r="F276" s="92"/>
      <c r="G276" s="92"/>
      <c r="H276" s="94"/>
      <c r="I276" s="92"/>
      <c r="J276" s="82"/>
      <c r="K276" s="82"/>
      <c r="L276" s="99"/>
    </row>
    <row r="277" spans="1:12" ht="15.75" x14ac:dyDescent="0.25">
      <c r="A277" s="88">
        <v>90</v>
      </c>
      <c r="B277" s="90" t="s">
        <v>741</v>
      </c>
      <c r="C277" s="32" t="s">
        <v>742</v>
      </c>
      <c r="D277" s="73">
        <v>31.343</v>
      </c>
      <c r="E277" s="74">
        <v>8336</v>
      </c>
      <c r="F277" s="92">
        <f>SUM(D277:D278)</f>
        <v>161.97799999999998</v>
      </c>
      <c r="G277" s="92">
        <f>F277/100*100</f>
        <v>161.97799999999998</v>
      </c>
      <c r="H277" s="97">
        <f>SUM(E277:E278)</f>
        <v>9741</v>
      </c>
      <c r="I277" s="92">
        <f>H277/5000*100</f>
        <v>194.82</v>
      </c>
      <c r="J277" s="81" t="s">
        <v>498</v>
      </c>
      <c r="K277" s="81"/>
      <c r="L277" s="83" t="s">
        <v>758</v>
      </c>
    </row>
    <row r="278" spans="1:12" ht="15.75" x14ac:dyDescent="0.25">
      <c r="A278" s="89"/>
      <c r="B278" s="91"/>
      <c r="C278" s="59" t="s">
        <v>743</v>
      </c>
      <c r="D278" s="73">
        <v>130.63499999999999</v>
      </c>
      <c r="E278" s="74">
        <v>1405</v>
      </c>
      <c r="F278" s="92"/>
      <c r="G278" s="92"/>
      <c r="H278" s="97"/>
      <c r="I278" s="92"/>
      <c r="J278" s="82"/>
      <c r="K278" s="82"/>
      <c r="L278" s="83"/>
    </row>
    <row r="279" spans="1:12" ht="15.75" x14ac:dyDescent="0.25">
      <c r="A279" s="88">
        <v>91</v>
      </c>
      <c r="B279" s="90" t="s">
        <v>744</v>
      </c>
      <c r="C279" s="59" t="s">
        <v>745</v>
      </c>
      <c r="D279" s="73">
        <v>56.591999999999999</v>
      </c>
      <c r="E279" s="74">
        <v>3720</v>
      </c>
      <c r="F279" s="92">
        <f>SUM(D279:D281)</f>
        <v>257.09499999999997</v>
      </c>
      <c r="G279" s="92">
        <f>F279/100*100</f>
        <v>257.09499999999997</v>
      </c>
      <c r="H279" s="97">
        <f>SUM(E279:E281)</f>
        <v>8452</v>
      </c>
      <c r="I279" s="92">
        <f>H279/2500*100</f>
        <v>338.08</v>
      </c>
      <c r="J279" s="81" t="s">
        <v>498</v>
      </c>
      <c r="K279" s="81"/>
      <c r="L279" s="83" t="s">
        <v>744</v>
      </c>
    </row>
    <row r="280" spans="1:12" ht="15.75" x14ac:dyDescent="0.25">
      <c r="A280" s="95"/>
      <c r="B280" s="96"/>
      <c r="C280" s="59" t="s">
        <v>744</v>
      </c>
      <c r="D280" s="73">
        <v>73.858000000000004</v>
      </c>
      <c r="E280" s="74">
        <v>2719</v>
      </c>
      <c r="F280" s="92"/>
      <c r="G280" s="92"/>
      <c r="H280" s="97"/>
      <c r="I280" s="92"/>
      <c r="J280" s="98"/>
      <c r="K280" s="98"/>
      <c r="L280" s="83"/>
    </row>
    <row r="281" spans="1:12" ht="15.75" x14ac:dyDescent="0.25">
      <c r="A281" s="89"/>
      <c r="B281" s="91"/>
      <c r="C281" s="59" t="s">
        <v>746</v>
      </c>
      <c r="D281" s="73">
        <v>126.645</v>
      </c>
      <c r="E281" s="74">
        <v>2013</v>
      </c>
      <c r="F281" s="92"/>
      <c r="G281" s="92"/>
      <c r="H281" s="97"/>
      <c r="I281" s="92"/>
      <c r="J281" s="82"/>
      <c r="K281" s="82"/>
      <c r="L281" s="83"/>
    </row>
    <row r="282" spans="1:12" ht="15.75" x14ac:dyDescent="0.25">
      <c r="A282" s="88">
        <v>92</v>
      </c>
      <c r="B282" s="90" t="s">
        <v>747</v>
      </c>
      <c r="C282" s="59" t="s">
        <v>747</v>
      </c>
      <c r="D282" s="73">
        <v>47.779000000000003</v>
      </c>
      <c r="E282" s="74">
        <v>3460</v>
      </c>
      <c r="F282" s="92">
        <f>SUM(D282:D283)</f>
        <v>107.56399999999999</v>
      </c>
      <c r="G282" s="92">
        <f>F282/100*100</f>
        <v>107.56399999999999</v>
      </c>
      <c r="H282" s="97">
        <f>SUM(E282:E283)</f>
        <v>4466</v>
      </c>
      <c r="I282" s="92">
        <f>H282/2500*100</f>
        <v>178.64</v>
      </c>
      <c r="J282" s="81" t="s">
        <v>498</v>
      </c>
      <c r="K282" s="81"/>
      <c r="L282" s="83" t="s">
        <v>747</v>
      </c>
    </row>
    <row r="283" spans="1:12" ht="15.75" x14ac:dyDescent="0.25">
      <c r="A283" s="89"/>
      <c r="B283" s="91"/>
      <c r="C283" s="59" t="s">
        <v>748</v>
      </c>
      <c r="D283" s="73">
        <v>59.784999999999997</v>
      </c>
      <c r="E283" s="74">
        <v>1006</v>
      </c>
      <c r="F283" s="92"/>
      <c r="G283" s="92"/>
      <c r="H283" s="97"/>
      <c r="I283" s="92"/>
      <c r="J283" s="82"/>
      <c r="K283" s="82"/>
      <c r="L283" s="83"/>
    </row>
    <row r="284" spans="1:12" ht="15.75" x14ac:dyDescent="0.25">
      <c r="A284" s="88">
        <v>93</v>
      </c>
      <c r="B284" s="90" t="s">
        <v>749</v>
      </c>
      <c r="C284" s="59" t="s">
        <v>749</v>
      </c>
      <c r="D284" s="73">
        <v>62.695999999999998</v>
      </c>
      <c r="E284" s="74">
        <v>2338</v>
      </c>
      <c r="F284" s="92">
        <f>SUM(D284:D286)</f>
        <v>286.65300000000002</v>
      </c>
      <c r="G284" s="92">
        <f>F284/100*100</f>
        <v>286.65300000000002</v>
      </c>
      <c r="H284" s="97">
        <f>SUM(E284:E286)</f>
        <v>4651</v>
      </c>
      <c r="I284" s="92">
        <f>H284/2500*100</f>
        <v>186.04</v>
      </c>
      <c r="J284" s="81" t="s">
        <v>498</v>
      </c>
      <c r="K284" s="81"/>
      <c r="L284" s="83" t="s">
        <v>749</v>
      </c>
    </row>
    <row r="285" spans="1:12" ht="15.75" x14ac:dyDescent="0.25">
      <c r="A285" s="95"/>
      <c r="B285" s="96"/>
      <c r="C285" s="59" t="s">
        <v>750</v>
      </c>
      <c r="D285" s="73">
        <v>93.998999999999995</v>
      </c>
      <c r="E285" s="74">
        <v>1056</v>
      </c>
      <c r="F285" s="92"/>
      <c r="G285" s="92"/>
      <c r="H285" s="97"/>
      <c r="I285" s="92"/>
      <c r="J285" s="98"/>
      <c r="K285" s="98"/>
      <c r="L285" s="83"/>
    </row>
    <row r="286" spans="1:12" ht="15.75" x14ac:dyDescent="0.25">
      <c r="A286" s="89"/>
      <c r="B286" s="91"/>
      <c r="C286" s="59" t="s">
        <v>751</v>
      </c>
      <c r="D286" s="73">
        <v>129.958</v>
      </c>
      <c r="E286" s="74">
        <v>1257</v>
      </c>
      <c r="F286" s="92"/>
      <c r="G286" s="92"/>
      <c r="H286" s="97"/>
      <c r="I286" s="92"/>
      <c r="J286" s="82"/>
      <c r="K286" s="82"/>
      <c r="L286" s="83"/>
    </row>
    <row r="287" spans="1:12" ht="15.75" x14ac:dyDescent="0.25">
      <c r="A287" s="88">
        <v>94</v>
      </c>
      <c r="B287" s="90" t="s">
        <v>752</v>
      </c>
      <c r="C287" s="59" t="s">
        <v>752</v>
      </c>
      <c r="D287" s="73">
        <v>156.71199999999999</v>
      </c>
      <c r="E287" s="74">
        <v>2954</v>
      </c>
      <c r="F287" s="92">
        <f>SUM(D287:D288)</f>
        <v>340.05099999999999</v>
      </c>
      <c r="G287" s="93">
        <f>F287/100*100</f>
        <v>340.05099999999999</v>
      </c>
      <c r="H287" s="94">
        <f>SUM(E287:E288)</f>
        <v>4529</v>
      </c>
      <c r="I287" s="92">
        <f>H287/2500*100</f>
        <v>181.16</v>
      </c>
      <c r="J287" s="81" t="s">
        <v>498</v>
      </c>
      <c r="K287" s="81"/>
      <c r="L287" s="83" t="s">
        <v>752</v>
      </c>
    </row>
    <row r="288" spans="1:12" ht="15.75" x14ac:dyDescent="0.25">
      <c r="A288" s="89"/>
      <c r="B288" s="91"/>
      <c r="C288" s="59" t="s">
        <v>753</v>
      </c>
      <c r="D288" s="73">
        <v>183.339</v>
      </c>
      <c r="E288" s="74">
        <v>1575</v>
      </c>
      <c r="F288" s="92"/>
      <c r="G288" s="93"/>
      <c r="H288" s="94"/>
      <c r="I288" s="92"/>
      <c r="J288" s="82"/>
      <c r="K288" s="82"/>
      <c r="L288" s="83"/>
    </row>
  </sheetData>
  <mergeCells count="818">
    <mergeCell ref="J5:J6"/>
    <mergeCell ref="K5:K6"/>
    <mergeCell ref="L5:L6"/>
    <mergeCell ref="A7:A11"/>
    <mergeCell ref="B7:B11"/>
    <mergeCell ref="F7:F11"/>
    <mergeCell ref="G7:G11"/>
    <mergeCell ref="H7:H11"/>
    <mergeCell ref="I7:I11"/>
    <mergeCell ref="J7:J11"/>
    <mergeCell ref="A5:A6"/>
    <mergeCell ref="B5:B6"/>
    <mergeCell ref="C5:C6"/>
    <mergeCell ref="D5:E5"/>
    <mergeCell ref="F5:G5"/>
    <mergeCell ref="H5:I5"/>
    <mergeCell ref="K7:K11"/>
    <mergeCell ref="L7:L11"/>
    <mergeCell ref="A12:A15"/>
    <mergeCell ref="B12:B15"/>
    <mergeCell ref="F12:F15"/>
    <mergeCell ref="G12:G15"/>
    <mergeCell ref="H12:H15"/>
    <mergeCell ref="I12:I15"/>
    <mergeCell ref="J12:J15"/>
    <mergeCell ref="K12:K15"/>
    <mergeCell ref="L12:L15"/>
    <mergeCell ref="A16:A20"/>
    <mergeCell ref="B16:B20"/>
    <mergeCell ref="F16:F20"/>
    <mergeCell ref="G16:G20"/>
    <mergeCell ref="H16:H20"/>
    <mergeCell ref="I16:I20"/>
    <mergeCell ref="J16:J20"/>
    <mergeCell ref="K16:K20"/>
    <mergeCell ref="L16:L20"/>
    <mergeCell ref="J21:J23"/>
    <mergeCell ref="K21:K23"/>
    <mergeCell ref="L21:L23"/>
    <mergeCell ref="A24:A26"/>
    <mergeCell ref="B24:B26"/>
    <mergeCell ref="F24:F26"/>
    <mergeCell ref="G24:G26"/>
    <mergeCell ref="H24:H26"/>
    <mergeCell ref="I24:I26"/>
    <mergeCell ref="J24:J26"/>
    <mergeCell ref="A21:A23"/>
    <mergeCell ref="B21:B23"/>
    <mergeCell ref="F21:F23"/>
    <mergeCell ref="G21:G23"/>
    <mergeCell ref="H21:H23"/>
    <mergeCell ref="I21:I23"/>
    <mergeCell ref="K24:K26"/>
    <mergeCell ref="L24:L26"/>
    <mergeCell ref="A27:A29"/>
    <mergeCell ref="B27:B29"/>
    <mergeCell ref="F27:F29"/>
    <mergeCell ref="G27:G29"/>
    <mergeCell ref="H27:H29"/>
    <mergeCell ref="I27:I29"/>
    <mergeCell ref="J27:J29"/>
    <mergeCell ref="K27:K29"/>
    <mergeCell ref="L27:L29"/>
    <mergeCell ref="A30:A33"/>
    <mergeCell ref="B30:B33"/>
    <mergeCell ref="F30:F33"/>
    <mergeCell ref="G30:G33"/>
    <mergeCell ref="H30:H33"/>
    <mergeCell ref="I30:I33"/>
    <mergeCell ref="J30:J33"/>
    <mergeCell ref="K30:K33"/>
    <mergeCell ref="L30:L33"/>
    <mergeCell ref="J34:J36"/>
    <mergeCell ref="K34:K36"/>
    <mergeCell ref="L34:L36"/>
    <mergeCell ref="A37:A40"/>
    <mergeCell ref="B37:B40"/>
    <mergeCell ref="F37:F40"/>
    <mergeCell ref="G37:G40"/>
    <mergeCell ref="H37:H40"/>
    <mergeCell ref="I37:I40"/>
    <mergeCell ref="J37:J40"/>
    <mergeCell ref="A34:A36"/>
    <mergeCell ref="B34:B36"/>
    <mergeCell ref="F34:F36"/>
    <mergeCell ref="G34:G36"/>
    <mergeCell ref="H34:H36"/>
    <mergeCell ref="I34:I36"/>
    <mergeCell ref="K37:K40"/>
    <mergeCell ref="L37:L40"/>
    <mergeCell ref="A41:A42"/>
    <mergeCell ref="B41:B42"/>
    <mergeCell ref="F41:F42"/>
    <mergeCell ref="G41:G42"/>
    <mergeCell ref="H41:H42"/>
    <mergeCell ref="I41:I42"/>
    <mergeCell ref="J41:J42"/>
    <mergeCell ref="K41:K42"/>
    <mergeCell ref="L41:L42"/>
    <mergeCell ref="A43:A45"/>
    <mergeCell ref="B43:B45"/>
    <mergeCell ref="F43:F45"/>
    <mergeCell ref="G43:G45"/>
    <mergeCell ref="H43:H45"/>
    <mergeCell ref="I43:I45"/>
    <mergeCell ref="J43:J45"/>
    <mergeCell ref="K43:K45"/>
    <mergeCell ref="L43:L45"/>
    <mergeCell ref="J46:J48"/>
    <mergeCell ref="K46:K48"/>
    <mergeCell ref="L46:L48"/>
    <mergeCell ref="A49:A50"/>
    <mergeCell ref="B49:B50"/>
    <mergeCell ref="F49:F50"/>
    <mergeCell ref="G49:G50"/>
    <mergeCell ref="H49:H50"/>
    <mergeCell ref="I49:I50"/>
    <mergeCell ref="J49:J50"/>
    <mergeCell ref="A46:A48"/>
    <mergeCell ref="B46:B48"/>
    <mergeCell ref="F46:F48"/>
    <mergeCell ref="G46:G48"/>
    <mergeCell ref="H46:H48"/>
    <mergeCell ref="I46:I48"/>
    <mergeCell ref="K49:K50"/>
    <mergeCell ref="L49:L50"/>
    <mergeCell ref="A51:A52"/>
    <mergeCell ref="B51:B52"/>
    <mergeCell ref="F51:F52"/>
    <mergeCell ref="G51:G52"/>
    <mergeCell ref="H51:H52"/>
    <mergeCell ref="I51:I52"/>
    <mergeCell ref="J51:J52"/>
    <mergeCell ref="K51:K52"/>
    <mergeCell ref="L51:L52"/>
    <mergeCell ref="A53:A54"/>
    <mergeCell ref="B53:B54"/>
    <mergeCell ref="F53:F54"/>
    <mergeCell ref="G53:G54"/>
    <mergeCell ref="H53:H54"/>
    <mergeCell ref="I53:I54"/>
    <mergeCell ref="J53:J54"/>
    <mergeCell ref="K53:K54"/>
    <mergeCell ref="L53:L54"/>
    <mergeCell ref="J56:J60"/>
    <mergeCell ref="K56:K60"/>
    <mergeCell ref="L56:L60"/>
    <mergeCell ref="A61:A63"/>
    <mergeCell ref="B61:B63"/>
    <mergeCell ref="F61:F63"/>
    <mergeCell ref="G61:G63"/>
    <mergeCell ref="H61:H63"/>
    <mergeCell ref="I61:I63"/>
    <mergeCell ref="J61:J63"/>
    <mergeCell ref="A56:A60"/>
    <mergeCell ref="B56:B60"/>
    <mergeCell ref="F56:F60"/>
    <mergeCell ref="G56:G60"/>
    <mergeCell ref="H56:H60"/>
    <mergeCell ref="I56:I60"/>
    <mergeCell ref="K61:K63"/>
    <mergeCell ref="L61:L63"/>
    <mergeCell ref="A64:A66"/>
    <mergeCell ref="B64:B66"/>
    <mergeCell ref="F64:F66"/>
    <mergeCell ref="G64:G66"/>
    <mergeCell ref="H64:H66"/>
    <mergeCell ref="I64:I66"/>
    <mergeCell ref="J64:J66"/>
    <mergeCell ref="K64:K66"/>
    <mergeCell ref="L64:L66"/>
    <mergeCell ref="A67:A68"/>
    <mergeCell ref="B67:B68"/>
    <mergeCell ref="F67:F68"/>
    <mergeCell ref="G67:G68"/>
    <mergeCell ref="H67:H68"/>
    <mergeCell ref="I67:I68"/>
    <mergeCell ref="J67:J68"/>
    <mergeCell ref="K67:K68"/>
    <mergeCell ref="L67:L68"/>
    <mergeCell ref="J69:J71"/>
    <mergeCell ref="K69:K71"/>
    <mergeCell ref="L69:L71"/>
    <mergeCell ref="A73:A75"/>
    <mergeCell ref="B73:B75"/>
    <mergeCell ref="F73:F75"/>
    <mergeCell ref="G73:G75"/>
    <mergeCell ref="H73:H75"/>
    <mergeCell ref="I73:I75"/>
    <mergeCell ref="J73:J75"/>
    <mergeCell ref="A69:A71"/>
    <mergeCell ref="B69:B71"/>
    <mergeCell ref="F69:F71"/>
    <mergeCell ref="G69:G71"/>
    <mergeCell ref="H69:H71"/>
    <mergeCell ref="I69:I71"/>
    <mergeCell ref="K73:K75"/>
    <mergeCell ref="L73:L75"/>
    <mergeCell ref="A76:A78"/>
    <mergeCell ref="B76:B78"/>
    <mergeCell ref="F76:F78"/>
    <mergeCell ref="G76:G78"/>
    <mergeCell ref="H76:H78"/>
    <mergeCell ref="I76:I78"/>
    <mergeCell ref="J76:J78"/>
    <mergeCell ref="K76:K78"/>
    <mergeCell ref="L76:L78"/>
    <mergeCell ref="A79:A81"/>
    <mergeCell ref="B79:B81"/>
    <mergeCell ref="F79:F81"/>
    <mergeCell ref="G79:G81"/>
    <mergeCell ref="H79:H81"/>
    <mergeCell ref="I79:I81"/>
    <mergeCell ref="J79:J81"/>
    <mergeCell ref="K79:K81"/>
    <mergeCell ref="L79:L81"/>
    <mergeCell ref="J82:J84"/>
    <mergeCell ref="K82:K84"/>
    <mergeCell ref="L82:L84"/>
    <mergeCell ref="A85:A88"/>
    <mergeCell ref="B85:B88"/>
    <mergeCell ref="F85:F88"/>
    <mergeCell ref="G85:G88"/>
    <mergeCell ref="H85:H88"/>
    <mergeCell ref="I85:I88"/>
    <mergeCell ref="J85:J88"/>
    <mergeCell ref="A82:A84"/>
    <mergeCell ref="B82:B84"/>
    <mergeCell ref="F82:F84"/>
    <mergeCell ref="G82:G84"/>
    <mergeCell ref="H82:H84"/>
    <mergeCell ref="I82:I84"/>
    <mergeCell ref="K85:K88"/>
    <mergeCell ref="L85:L88"/>
    <mergeCell ref="A89:A91"/>
    <mergeCell ref="B89:B91"/>
    <mergeCell ref="F89:F91"/>
    <mergeCell ref="G89:G91"/>
    <mergeCell ref="H89:H91"/>
    <mergeCell ref="I89:I91"/>
    <mergeCell ref="J89:J91"/>
    <mergeCell ref="K89:K91"/>
    <mergeCell ref="L89:L91"/>
    <mergeCell ref="A92:A94"/>
    <mergeCell ref="B92:B94"/>
    <mergeCell ref="F92:F94"/>
    <mergeCell ref="G92:G94"/>
    <mergeCell ref="H92:H94"/>
    <mergeCell ref="I92:I94"/>
    <mergeCell ref="J92:J94"/>
    <mergeCell ref="K92:K94"/>
    <mergeCell ref="L92:L94"/>
    <mergeCell ref="J95:J97"/>
    <mergeCell ref="K95:K97"/>
    <mergeCell ref="L95:L97"/>
    <mergeCell ref="A98:A101"/>
    <mergeCell ref="B98:B101"/>
    <mergeCell ref="F98:F101"/>
    <mergeCell ref="G98:G101"/>
    <mergeCell ref="H98:H101"/>
    <mergeCell ref="I98:I101"/>
    <mergeCell ref="J98:J101"/>
    <mergeCell ref="A95:A97"/>
    <mergeCell ref="B95:B97"/>
    <mergeCell ref="F95:F97"/>
    <mergeCell ref="G95:G97"/>
    <mergeCell ref="H95:H97"/>
    <mergeCell ref="I95:I97"/>
    <mergeCell ref="K98:K101"/>
    <mergeCell ref="L98:L101"/>
    <mergeCell ref="A102:A105"/>
    <mergeCell ref="B102:B105"/>
    <mergeCell ref="F102:F105"/>
    <mergeCell ref="G102:G105"/>
    <mergeCell ref="H102:H105"/>
    <mergeCell ref="I102:I105"/>
    <mergeCell ref="J102:J105"/>
    <mergeCell ref="K102:K105"/>
    <mergeCell ref="L102:L105"/>
    <mergeCell ref="A106:A108"/>
    <mergeCell ref="B106:B108"/>
    <mergeCell ref="F106:F108"/>
    <mergeCell ref="G106:G108"/>
    <mergeCell ref="H106:H108"/>
    <mergeCell ref="I106:I108"/>
    <mergeCell ref="J106:J108"/>
    <mergeCell ref="K106:K108"/>
    <mergeCell ref="L106:L108"/>
    <mergeCell ref="J109:J111"/>
    <mergeCell ref="K109:K111"/>
    <mergeCell ref="L109:L111"/>
    <mergeCell ref="A112:A113"/>
    <mergeCell ref="B112:B113"/>
    <mergeCell ref="F112:F113"/>
    <mergeCell ref="G112:G113"/>
    <mergeCell ref="H112:H113"/>
    <mergeCell ref="I112:I113"/>
    <mergeCell ref="J112:J113"/>
    <mergeCell ref="A109:A111"/>
    <mergeCell ref="B109:B111"/>
    <mergeCell ref="F109:F111"/>
    <mergeCell ref="G109:G111"/>
    <mergeCell ref="H109:H111"/>
    <mergeCell ref="I109:I111"/>
    <mergeCell ref="K112:K113"/>
    <mergeCell ref="L112:L113"/>
    <mergeCell ref="A114:A115"/>
    <mergeCell ref="B114:B115"/>
    <mergeCell ref="F114:F115"/>
    <mergeCell ref="G114:G115"/>
    <mergeCell ref="H114:H115"/>
    <mergeCell ref="I114:I115"/>
    <mergeCell ref="J114:J115"/>
    <mergeCell ref="K114:K115"/>
    <mergeCell ref="L114:L115"/>
    <mergeCell ref="A116:A117"/>
    <mergeCell ref="B116:B117"/>
    <mergeCell ref="F116:F117"/>
    <mergeCell ref="G116:G117"/>
    <mergeCell ref="H116:H117"/>
    <mergeCell ref="I116:I117"/>
    <mergeCell ref="J116:J117"/>
    <mergeCell ref="K116:K117"/>
    <mergeCell ref="L116:L117"/>
    <mergeCell ref="J118:J121"/>
    <mergeCell ref="K118:K121"/>
    <mergeCell ref="L118:L121"/>
    <mergeCell ref="A122:A123"/>
    <mergeCell ref="B122:B123"/>
    <mergeCell ref="F122:F123"/>
    <mergeCell ref="G122:G123"/>
    <mergeCell ref="H122:H123"/>
    <mergeCell ref="I122:I123"/>
    <mergeCell ref="J122:J123"/>
    <mergeCell ref="A118:A121"/>
    <mergeCell ref="B118:B121"/>
    <mergeCell ref="F118:F121"/>
    <mergeCell ref="G118:G121"/>
    <mergeCell ref="H118:H121"/>
    <mergeCell ref="I118:I121"/>
    <mergeCell ref="K122:K123"/>
    <mergeCell ref="L122:L123"/>
    <mergeCell ref="A124:A125"/>
    <mergeCell ref="B124:B125"/>
    <mergeCell ref="F124:F125"/>
    <mergeCell ref="G124:G125"/>
    <mergeCell ref="H124:H125"/>
    <mergeCell ref="I124:I125"/>
    <mergeCell ref="J124:J125"/>
    <mergeCell ref="K124:K125"/>
    <mergeCell ref="L124:L125"/>
    <mergeCell ref="A126:A127"/>
    <mergeCell ref="B126:B127"/>
    <mergeCell ref="F126:F127"/>
    <mergeCell ref="G126:G127"/>
    <mergeCell ref="H126:H127"/>
    <mergeCell ref="I126:I127"/>
    <mergeCell ref="J126:J127"/>
    <mergeCell ref="K126:K127"/>
    <mergeCell ref="L126:L127"/>
    <mergeCell ref="J128:J129"/>
    <mergeCell ref="K128:K129"/>
    <mergeCell ref="L128:L129"/>
    <mergeCell ref="A130:A131"/>
    <mergeCell ref="B130:B131"/>
    <mergeCell ref="F130:F131"/>
    <mergeCell ref="G130:G131"/>
    <mergeCell ref="H130:H131"/>
    <mergeCell ref="I130:I131"/>
    <mergeCell ref="J130:J131"/>
    <mergeCell ref="A128:A129"/>
    <mergeCell ref="B128:B129"/>
    <mergeCell ref="F128:F129"/>
    <mergeCell ref="G128:G129"/>
    <mergeCell ref="H128:H129"/>
    <mergeCell ref="I128:I129"/>
    <mergeCell ref="K130:K131"/>
    <mergeCell ref="L130:L131"/>
    <mergeCell ref="A132:A135"/>
    <mergeCell ref="B132:B135"/>
    <mergeCell ref="F132:F135"/>
    <mergeCell ref="G132:G135"/>
    <mergeCell ref="H132:H135"/>
    <mergeCell ref="I132:I135"/>
    <mergeCell ref="J132:J135"/>
    <mergeCell ref="K132:K135"/>
    <mergeCell ref="L132:L135"/>
    <mergeCell ref="A136:A140"/>
    <mergeCell ref="B136:B140"/>
    <mergeCell ref="F136:F140"/>
    <mergeCell ref="G136:G140"/>
    <mergeCell ref="H136:H140"/>
    <mergeCell ref="I136:I140"/>
    <mergeCell ref="J136:J140"/>
    <mergeCell ref="K136:K140"/>
    <mergeCell ref="L136:L140"/>
    <mergeCell ref="J141:J143"/>
    <mergeCell ref="K141:K143"/>
    <mergeCell ref="L141:L143"/>
    <mergeCell ref="A144:A146"/>
    <mergeCell ref="B144:B146"/>
    <mergeCell ref="F144:F146"/>
    <mergeCell ref="G144:G146"/>
    <mergeCell ref="H144:H146"/>
    <mergeCell ref="I144:I146"/>
    <mergeCell ref="J144:J146"/>
    <mergeCell ref="A141:A143"/>
    <mergeCell ref="B141:B143"/>
    <mergeCell ref="F141:F143"/>
    <mergeCell ref="G141:G143"/>
    <mergeCell ref="H141:H143"/>
    <mergeCell ref="I141:I143"/>
    <mergeCell ref="K144:K146"/>
    <mergeCell ref="L144:L146"/>
    <mergeCell ref="A147:A148"/>
    <mergeCell ref="B147:B148"/>
    <mergeCell ref="F147:F148"/>
    <mergeCell ref="G147:G148"/>
    <mergeCell ref="H147:H148"/>
    <mergeCell ref="I147:I148"/>
    <mergeCell ref="J147:J148"/>
    <mergeCell ref="K147:K148"/>
    <mergeCell ref="L147:L148"/>
    <mergeCell ref="A149:A151"/>
    <mergeCell ref="B149:B151"/>
    <mergeCell ref="F149:F151"/>
    <mergeCell ref="G149:G151"/>
    <mergeCell ref="H149:H151"/>
    <mergeCell ref="I149:I151"/>
    <mergeCell ref="J149:J151"/>
    <mergeCell ref="K149:K151"/>
    <mergeCell ref="L149:L151"/>
    <mergeCell ref="L152:L155"/>
    <mergeCell ref="A156:A160"/>
    <mergeCell ref="B156:B160"/>
    <mergeCell ref="F156:F160"/>
    <mergeCell ref="G156:G160"/>
    <mergeCell ref="H156:H160"/>
    <mergeCell ref="I156:I160"/>
    <mergeCell ref="L156:L160"/>
    <mergeCell ref="A152:A155"/>
    <mergeCell ref="B152:B155"/>
    <mergeCell ref="F152:F155"/>
    <mergeCell ref="G152:G155"/>
    <mergeCell ref="H152:H155"/>
    <mergeCell ref="I152:I155"/>
    <mergeCell ref="J161:J164"/>
    <mergeCell ref="K161:K164"/>
    <mergeCell ref="L161:L164"/>
    <mergeCell ref="A165:A166"/>
    <mergeCell ref="B165:B166"/>
    <mergeCell ref="F165:F166"/>
    <mergeCell ref="G165:G166"/>
    <mergeCell ref="H165:H166"/>
    <mergeCell ref="I165:I166"/>
    <mergeCell ref="J165:J166"/>
    <mergeCell ref="A161:A164"/>
    <mergeCell ref="B161:B164"/>
    <mergeCell ref="F161:F164"/>
    <mergeCell ref="G161:G164"/>
    <mergeCell ref="H161:H164"/>
    <mergeCell ref="I161:I164"/>
    <mergeCell ref="K165:K166"/>
    <mergeCell ref="L165:L166"/>
    <mergeCell ref="A167:A169"/>
    <mergeCell ref="B167:B169"/>
    <mergeCell ref="F167:F169"/>
    <mergeCell ref="G167:G169"/>
    <mergeCell ref="H167:H169"/>
    <mergeCell ref="I167:I169"/>
    <mergeCell ref="J167:J169"/>
    <mergeCell ref="K167:K169"/>
    <mergeCell ref="L167:L169"/>
    <mergeCell ref="A170:A172"/>
    <mergeCell ref="B170:B172"/>
    <mergeCell ref="F170:F172"/>
    <mergeCell ref="G170:G172"/>
    <mergeCell ref="H170:H172"/>
    <mergeCell ref="I170:I172"/>
    <mergeCell ref="J170:J172"/>
    <mergeCell ref="K170:K172"/>
    <mergeCell ref="L170:L172"/>
    <mergeCell ref="J173:J175"/>
    <mergeCell ref="K173:K175"/>
    <mergeCell ref="L173:L175"/>
    <mergeCell ref="A176:A178"/>
    <mergeCell ref="B176:B178"/>
    <mergeCell ref="F176:F178"/>
    <mergeCell ref="G176:G178"/>
    <mergeCell ref="H176:H178"/>
    <mergeCell ref="I176:I178"/>
    <mergeCell ref="J176:J178"/>
    <mergeCell ref="A173:A175"/>
    <mergeCell ref="B173:B175"/>
    <mergeCell ref="F173:F175"/>
    <mergeCell ref="G173:G175"/>
    <mergeCell ref="H173:H175"/>
    <mergeCell ref="I173:I175"/>
    <mergeCell ref="K176:K178"/>
    <mergeCell ref="L176:L178"/>
    <mergeCell ref="A179:A182"/>
    <mergeCell ref="B179:B182"/>
    <mergeCell ref="F179:F182"/>
    <mergeCell ref="G179:G182"/>
    <mergeCell ref="H179:H182"/>
    <mergeCell ref="I179:I182"/>
    <mergeCell ref="J179:J182"/>
    <mergeCell ref="K179:K182"/>
    <mergeCell ref="L179:L182"/>
    <mergeCell ref="A183:A185"/>
    <mergeCell ref="B183:B185"/>
    <mergeCell ref="F183:F185"/>
    <mergeCell ref="G183:G185"/>
    <mergeCell ref="H183:H185"/>
    <mergeCell ref="I183:I185"/>
    <mergeCell ref="J183:J185"/>
    <mergeCell ref="K183:K185"/>
    <mergeCell ref="L183:L185"/>
    <mergeCell ref="J186:J190"/>
    <mergeCell ref="K186:K190"/>
    <mergeCell ref="L186:L190"/>
    <mergeCell ref="A191:A193"/>
    <mergeCell ref="B191:B193"/>
    <mergeCell ref="F191:F193"/>
    <mergeCell ref="G191:G193"/>
    <mergeCell ref="H191:H193"/>
    <mergeCell ref="I191:I193"/>
    <mergeCell ref="J191:J193"/>
    <mergeCell ref="A186:A190"/>
    <mergeCell ref="B186:B190"/>
    <mergeCell ref="F186:F190"/>
    <mergeCell ref="G186:G190"/>
    <mergeCell ref="H186:H190"/>
    <mergeCell ref="I186:I190"/>
    <mergeCell ref="K191:K193"/>
    <mergeCell ref="L191:L193"/>
    <mergeCell ref="A194:A196"/>
    <mergeCell ref="B194:B196"/>
    <mergeCell ref="F194:F196"/>
    <mergeCell ref="G194:G196"/>
    <mergeCell ref="H194:H196"/>
    <mergeCell ref="I194:I196"/>
    <mergeCell ref="J194:J196"/>
    <mergeCell ref="K194:K196"/>
    <mergeCell ref="L194:L196"/>
    <mergeCell ref="A197:A199"/>
    <mergeCell ref="B197:B199"/>
    <mergeCell ref="F197:F199"/>
    <mergeCell ref="G197:G199"/>
    <mergeCell ref="H197:H199"/>
    <mergeCell ref="I197:I199"/>
    <mergeCell ref="J197:J199"/>
    <mergeCell ref="K197:K199"/>
    <mergeCell ref="L197:L199"/>
    <mergeCell ref="J200:J202"/>
    <mergeCell ref="K200:K202"/>
    <mergeCell ref="L200:L202"/>
    <mergeCell ref="A203:A207"/>
    <mergeCell ref="B203:B207"/>
    <mergeCell ref="F203:F207"/>
    <mergeCell ref="G203:G207"/>
    <mergeCell ref="H203:H207"/>
    <mergeCell ref="I203:I207"/>
    <mergeCell ref="J203:J207"/>
    <mergeCell ref="A200:A202"/>
    <mergeCell ref="B200:B202"/>
    <mergeCell ref="F200:F202"/>
    <mergeCell ref="G200:G202"/>
    <mergeCell ref="H200:H202"/>
    <mergeCell ref="I200:I202"/>
    <mergeCell ref="K203:K207"/>
    <mergeCell ref="L203:L207"/>
    <mergeCell ref="A208:A210"/>
    <mergeCell ref="B208:B210"/>
    <mergeCell ref="F208:F210"/>
    <mergeCell ref="G208:G210"/>
    <mergeCell ref="H208:H210"/>
    <mergeCell ref="I208:I210"/>
    <mergeCell ref="J208:J210"/>
    <mergeCell ref="K208:K210"/>
    <mergeCell ref="L208:L210"/>
    <mergeCell ref="A211:A214"/>
    <mergeCell ref="B211:B214"/>
    <mergeCell ref="F211:F214"/>
    <mergeCell ref="G211:G214"/>
    <mergeCell ref="H211:H214"/>
    <mergeCell ref="I211:I214"/>
    <mergeCell ref="J211:J214"/>
    <mergeCell ref="K211:K214"/>
    <mergeCell ref="L211:L214"/>
    <mergeCell ref="J216:J220"/>
    <mergeCell ref="K216:K220"/>
    <mergeCell ref="L216:L220"/>
    <mergeCell ref="A221:A223"/>
    <mergeCell ref="B221:B223"/>
    <mergeCell ref="F221:F223"/>
    <mergeCell ref="G221:G223"/>
    <mergeCell ref="H221:H223"/>
    <mergeCell ref="I221:I223"/>
    <mergeCell ref="J221:J223"/>
    <mergeCell ref="A216:A220"/>
    <mergeCell ref="B216:B220"/>
    <mergeCell ref="F216:F220"/>
    <mergeCell ref="G216:G220"/>
    <mergeCell ref="H216:H220"/>
    <mergeCell ref="I216:I220"/>
    <mergeCell ref="K221:K223"/>
    <mergeCell ref="L221:L223"/>
    <mergeCell ref="A224:A226"/>
    <mergeCell ref="B224:B226"/>
    <mergeCell ref="F224:F226"/>
    <mergeCell ref="G224:G226"/>
    <mergeCell ref="H224:H226"/>
    <mergeCell ref="I224:I226"/>
    <mergeCell ref="J224:J226"/>
    <mergeCell ref="K224:K226"/>
    <mergeCell ref="L224:L226"/>
    <mergeCell ref="A227:A229"/>
    <mergeCell ref="B227:B229"/>
    <mergeCell ref="F227:F229"/>
    <mergeCell ref="G227:G229"/>
    <mergeCell ref="H227:H229"/>
    <mergeCell ref="I227:I229"/>
    <mergeCell ref="J227:J229"/>
    <mergeCell ref="K227:K229"/>
    <mergeCell ref="L227:L229"/>
    <mergeCell ref="J230:J233"/>
    <mergeCell ref="K230:K233"/>
    <mergeCell ref="L230:L233"/>
    <mergeCell ref="A235:A237"/>
    <mergeCell ref="B235:B237"/>
    <mergeCell ref="F235:F237"/>
    <mergeCell ref="G235:G237"/>
    <mergeCell ref="H235:H237"/>
    <mergeCell ref="I235:I237"/>
    <mergeCell ref="J235:J237"/>
    <mergeCell ref="A230:A233"/>
    <mergeCell ref="B230:B233"/>
    <mergeCell ref="F230:F233"/>
    <mergeCell ref="G230:G233"/>
    <mergeCell ref="H230:H233"/>
    <mergeCell ref="I230:I233"/>
    <mergeCell ref="K235:K237"/>
    <mergeCell ref="L235:L237"/>
    <mergeCell ref="A238:A239"/>
    <mergeCell ref="B238:B239"/>
    <mergeCell ref="F238:F239"/>
    <mergeCell ref="G238:G239"/>
    <mergeCell ref="H238:H239"/>
    <mergeCell ref="I238:I239"/>
    <mergeCell ref="J238:J239"/>
    <mergeCell ref="K238:K239"/>
    <mergeCell ref="L238:L239"/>
    <mergeCell ref="A240:A241"/>
    <mergeCell ref="B240:B241"/>
    <mergeCell ref="F240:F241"/>
    <mergeCell ref="G240:G241"/>
    <mergeCell ref="H240:H241"/>
    <mergeCell ref="I240:I241"/>
    <mergeCell ref="J240:J241"/>
    <mergeCell ref="K240:K241"/>
    <mergeCell ref="L240:L241"/>
    <mergeCell ref="J242:J243"/>
    <mergeCell ref="K242:K243"/>
    <mergeCell ref="L242:L243"/>
    <mergeCell ref="A244:A245"/>
    <mergeCell ref="B244:B245"/>
    <mergeCell ref="F244:F245"/>
    <mergeCell ref="G244:G245"/>
    <mergeCell ref="H244:H245"/>
    <mergeCell ref="I244:I245"/>
    <mergeCell ref="J244:J245"/>
    <mergeCell ref="A242:A243"/>
    <mergeCell ref="B242:B243"/>
    <mergeCell ref="F242:F243"/>
    <mergeCell ref="G242:G243"/>
    <mergeCell ref="H242:H243"/>
    <mergeCell ref="I242:I243"/>
    <mergeCell ref="K244:K245"/>
    <mergeCell ref="L244:L245"/>
    <mergeCell ref="A246:A247"/>
    <mergeCell ref="B246:B247"/>
    <mergeCell ref="F246:F247"/>
    <mergeCell ref="G246:G247"/>
    <mergeCell ref="H246:H247"/>
    <mergeCell ref="I246:I247"/>
    <mergeCell ref="J246:J247"/>
    <mergeCell ref="K246:K247"/>
    <mergeCell ref="L246:L247"/>
    <mergeCell ref="A248:A250"/>
    <mergeCell ref="B248:B250"/>
    <mergeCell ref="F248:F250"/>
    <mergeCell ref="G248:G250"/>
    <mergeCell ref="H248:H250"/>
    <mergeCell ref="I248:I250"/>
    <mergeCell ref="J248:J250"/>
    <mergeCell ref="K248:K250"/>
    <mergeCell ref="L248:L250"/>
    <mergeCell ref="J251:J254"/>
    <mergeCell ref="K251:K254"/>
    <mergeCell ref="L251:L254"/>
    <mergeCell ref="A255:A256"/>
    <mergeCell ref="B255:B256"/>
    <mergeCell ref="F255:F256"/>
    <mergeCell ref="G255:G256"/>
    <mergeCell ref="H255:H256"/>
    <mergeCell ref="I255:I256"/>
    <mergeCell ref="J255:J256"/>
    <mergeCell ref="A251:A254"/>
    <mergeCell ref="B251:B254"/>
    <mergeCell ref="F251:F254"/>
    <mergeCell ref="G251:G254"/>
    <mergeCell ref="H251:H254"/>
    <mergeCell ref="I251:I254"/>
    <mergeCell ref="K255:K256"/>
    <mergeCell ref="L255:L256"/>
    <mergeCell ref="A257:A258"/>
    <mergeCell ref="B257:B258"/>
    <mergeCell ref="F257:F258"/>
    <mergeCell ref="G257:G258"/>
    <mergeCell ref="H257:H258"/>
    <mergeCell ref="I257:I258"/>
    <mergeCell ref="J257:J258"/>
    <mergeCell ref="K257:K258"/>
    <mergeCell ref="L257:L258"/>
    <mergeCell ref="A259:A262"/>
    <mergeCell ref="B259:B262"/>
    <mergeCell ref="F259:F262"/>
    <mergeCell ref="G259:G262"/>
    <mergeCell ref="H259:H262"/>
    <mergeCell ref="I259:I262"/>
    <mergeCell ref="J259:J262"/>
    <mergeCell ref="K259:K262"/>
    <mergeCell ref="L259:L262"/>
    <mergeCell ref="J263:J266"/>
    <mergeCell ref="K263:K266"/>
    <mergeCell ref="L263:L266"/>
    <mergeCell ref="A267:A269"/>
    <mergeCell ref="B267:B269"/>
    <mergeCell ref="F267:F269"/>
    <mergeCell ref="G267:G269"/>
    <mergeCell ref="H267:H269"/>
    <mergeCell ref="I267:I269"/>
    <mergeCell ref="J267:J269"/>
    <mergeCell ref="A263:A266"/>
    <mergeCell ref="B263:B266"/>
    <mergeCell ref="F263:F266"/>
    <mergeCell ref="G263:G266"/>
    <mergeCell ref="H263:H266"/>
    <mergeCell ref="I263:I266"/>
    <mergeCell ref="K267:K269"/>
    <mergeCell ref="L267:L269"/>
    <mergeCell ref="A270:A273"/>
    <mergeCell ref="B270:B273"/>
    <mergeCell ref="F270:F273"/>
    <mergeCell ref="G270:G273"/>
    <mergeCell ref="H270:H273"/>
    <mergeCell ref="I270:I273"/>
    <mergeCell ref="J270:J273"/>
    <mergeCell ref="K270:K273"/>
    <mergeCell ref="L270:L273"/>
    <mergeCell ref="A274:A276"/>
    <mergeCell ref="B274:B276"/>
    <mergeCell ref="F274:F276"/>
    <mergeCell ref="G274:G276"/>
    <mergeCell ref="H274:H276"/>
    <mergeCell ref="I274:I276"/>
    <mergeCell ref="J274:J276"/>
    <mergeCell ref="K274:K276"/>
    <mergeCell ref="L274:L276"/>
    <mergeCell ref="L277:L278"/>
    <mergeCell ref="A279:A281"/>
    <mergeCell ref="B279:B281"/>
    <mergeCell ref="F279:F281"/>
    <mergeCell ref="G279:G281"/>
    <mergeCell ref="H279:H281"/>
    <mergeCell ref="I279:I281"/>
    <mergeCell ref="J279:J281"/>
    <mergeCell ref="A277:A278"/>
    <mergeCell ref="B277:B278"/>
    <mergeCell ref="F277:F278"/>
    <mergeCell ref="G277:G278"/>
    <mergeCell ref="H277:H278"/>
    <mergeCell ref="I277:I278"/>
    <mergeCell ref="A282:A283"/>
    <mergeCell ref="B282:B283"/>
    <mergeCell ref="F282:F283"/>
    <mergeCell ref="G282:G283"/>
    <mergeCell ref="H282:H283"/>
    <mergeCell ref="I282:I283"/>
    <mergeCell ref="J282:J283"/>
    <mergeCell ref="K282:K283"/>
    <mergeCell ref="J277:J278"/>
    <mergeCell ref="K277:K278"/>
    <mergeCell ref="J287:J288"/>
    <mergeCell ref="K287:K288"/>
    <mergeCell ref="L287:L288"/>
    <mergeCell ref="A1:L1"/>
    <mergeCell ref="A2:L2"/>
    <mergeCell ref="A3:L3"/>
    <mergeCell ref="A287:A288"/>
    <mergeCell ref="B287:B288"/>
    <mergeCell ref="F287:F288"/>
    <mergeCell ref="G287:G288"/>
    <mergeCell ref="H287:H288"/>
    <mergeCell ref="I287:I288"/>
    <mergeCell ref="L282:L283"/>
    <mergeCell ref="A284:A286"/>
    <mergeCell ref="B284:B286"/>
    <mergeCell ref="F284:F286"/>
    <mergeCell ref="G284:G286"/>
    <mergeCell ref="H284:H286"/>
    <mergeCell ref="I284:I286"/>
    <mergeCell ref="J284:J286"/>
    <mergeCell ref="K284:K286"/>
    <mergeCell ref="L284:L286"/>
    <mergeCell ref="K279:K281"/>
    <mergeCell ref="L279:L28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44"/>
  <sheetViews>
    <sheetView workbookViewId="0">
      <selection activeCell="C3" sqref="C3:G144"/>
    </sheetView>
  </sheetViews>
  <sheetFormatPr defaultRowHeight="15" x14ac:dyDescent="0.25"/>
  <cols>
    <col min="3" max="3" width="26" customWidth="1"/>
  </cols>
  <sheetData>
    <row r="1" spans="3:7" x14ac:dyDescent="0.25">
      <c r="E1">
        <v>32.119999999999997</v>
      </c>
    </row>
    <row r="2" spans="3:7" ht="15.75" thickBot="1" x14ac:dyDescent="0.3"/>
    <row r="3" spans="3:7" ht="15.75" customHeight="1" thickBot="1" x14ac:dyDescent="0.3">
      <c r="C3" s="1" t="s">
        <v>13</v>
      </c>
      <c r="D3" s="3">
        <v>1.76</v>
      </c>
      <c r="E3" s="4" t="s">
        <v>125</v>
      </c>
      <c r="F3" s="5">
        <v>15940</v>
      </c>
      <c r="G3" s="3" t="s">
        <v>126</v>
      </c>
    </row>
    <row r="4" spans="3:7" ht="15.75" customHeight="1" thickBot="1" x14ac:dyDescent="0.3">
      <c r="C4" s="2" t="s">
        <v>12</v>
      </c>
      <c r="D4" s="6">
        <v>6.21</v>
      </c>
      <c r="E4" s="7" t="s">
        <v>127</v>
      </c>
      <c r="F4" s="8">
        <v>14158</v>
      </c>
      <c r="G4" s="6" t="s">
        <v>128</v>
      </c>
    </row>
    <row r="5" spans="3:7" ht="15.75" customHeight="1" thickBot="1" x14ac:dyDescent="0.3">
      <c r="C5" s="2" t="s">
        <v>4</v>
      </c>
      <c r="D5" s="6">
        <v>1.73</v>
      </c>
      <c r="E5" s="7" t="s">
        <v>129</v>
      </c>
      <c r="F5" s="8">
        <v>31742</v>
      </c>
      <c r="G5" s="6" t="s">
        <v>130</v>
      </c>
    </row>
    <row r="6" spans="3:7" ht="15.75" customHeight="1" thickBot="1" x14ac:dyDescent="0.3">
      <c r="C6" s="2" t="s">
        <v>5</v>
      </c>
      <c r="D6" s="6">
        <v>2.0699999999999998</v>
      </c>
      <c r="E6" s="7" t="s">
        <v>131</v>
      </c>
      <c r="F6" s="8">
        <v>13270</v>
      </c>
      <c r="G6" s="6" t="s">
        <v>132</v>
      </c>
    </row>
    <row r="7" spans="3:7" ht="15.75" customHeight="1" thickBot="1" x14ac:dyDescent="0.3">
      <c r="C7" s="2" t="s">
        <v>11</v>
      </c>
      <c r="D7" s="6">
        <v>4.68</v>
      </c>
      <c r="E7" s="7" t="s">
        <v>133</v>
      </c>
      <c r="F7" s="8">
        <v>19338</v>
      </c>
      <c r="G7" s="6" t="s">
        <v>134</v>
      </c>
    </row>
    <row r="8" spans="3:7" ht="15.75" customHeight="1" thickBot="1" x14ac:dyDescent="0.3">
      <c r="C8" s="2" t="s">
        <v>9</v>
      </c>
      <c r="D8" s="6">
        <v>7.91</v>
      </c>
      <c r="E8" s="7" t="s">
        <v>135</v>
      </c>
      <c r="F8" s="9">
        <v>35683</v>
      </c>
      <c r="G8" s="6" t="s">
        <v>136</v>
      </c>
    </row>
    <row r="9" spans="3:7" ht="15.75" customHeight="1" thickBot="1" x14ac:dyDescent="0.3">
      <c r="C9" s="10" t="s">
        <v>18</v>
      </c>
      <c r="D9" s="6">
        <v>6.61</v>
      </c>
      <c r="E9" s="7" t="s">
        <v>137</v>
      </c>
      <c r="F9" s="9">
        <v>26832</v>
      </c>
      <c r="G9" s="6" t="s">
        <v>138</v>
      </c>
    </row>
    <row r="10" spans="3:7" ht="15.75" customHeight="1" thickBot="1" x14ac:dyDescent="0.3">
      <c r="C10" s="2" t="s">
        <v>19</v>
      </c>
      <c r="D10" s="6">
        <v>11.92</v>
      </c>
      <c r="E10" s="7" t="s">
        <v>139</v>
      </c>
      <c r="F10" s="9">
        <v>16679</v>
      </c>
      <c r="G10" s="6" t="s">
        <v>140</v>
      </c>
    </row>
    <row r="11" spans="3:7" ht="15.75" customHeight="1" thickBot="1" x14ac:dyDescent="0.3">
      <c r="C11" s="10" t="s">
        <v>17</v>
      </c>
      <c r="D11" s="6">
        <v>5.21</v>
      </c>
      <c r="E11" s="7" t="s">
        <v>141</v>
      </c>
      <c r="F11" s="9">
        <v>9017</v>
      </c>
      <c r="G11" s="6" t="s">
        <v>142</v>
      </c>
    </row>
    <row r="12" spans="3:7" ht="15.75" customHeight="1" thickBot="1" x14ac:dyDescent="0.3">
      <c r="C12" s="10" t="s">
        <v>16</v>
      </c>
      <c r="D12" s="6">
        <v>7.44</v>
      </c>
      <c r="E12" s="7" t="s">
        <v>143</v>
      </c>
      <c r="F12" s="9">
        <v>13613</v>
      </c>
      <c r="G12" s="6" t="s">
        <v>144</v>
      </c>
    </row>
    <row r="13" spans="3:7" ht="15.75" customHeight="1" thickBot="1" x14ac:dyDescent="0.3">
      <c r="C13" s="2" t="s">
        <v>6</v>
      </c>
      <c r="D13" s="6">
        <v>3.77</v>
      </c>
      <c r="E13" s="7" t="s">
        <v>145</v>
      </c>
      <c r="F13" s="9">
        <v>10160</v>
      </c>
      <c r="G13" s="6" t="s">
        <v>146</v>
      </c>
    </row>
    <row r="14" spans="3:7" ht="15.75" customHeight="1" thickBot="1" x14ac:dyDescent="0.3">
      <c r="C14" s="2" t="s">
        <v>7</v>
      </c>
      <c r="D14" s="6">
        <v>8.92</v>
      </c>
      <c r="E14" s="7" t="s">
        <v>147</v>
      </c>
      <c r="F14" s="9">
        <v>13948</v>
      </c>
      <c r="G14" s="6" t="s">
        <v>148</v>
      </c>
    </row>
    <row r="15" spans="3:7" ht="15.75" customHeight="1" thickBot="1" x14ac:dyDescent="0.3">
      <c r="C15" s="2" t="s">
        <v>10</v>
      </c>
      <c r="D15" s="6">
        <v>5.49</v>
      </c>
      <c r="E15" s="7" t="s">
        <v>149</v>
      </c>
      <c r="F15" s="9">
        <v>12234</v>
      </c>
      <c r="G15" s="6" t="s">
        <v>150</v>
      </c>
    </row>
    <row r="16" spans="3:7" ht="15.75" customHeight="1" thickBot="1" x14ac:dyDescent="0.3">
      <c r="C16" s="10" t="s">
        <v>14</v>
      </c>
      <c r="D16" s="6">
        <v>0.92</v>
      </c>
      <c r="E16" s="7" t="s">
        <v>151</v>
      </c>
      <c r="F16" s="9">
        <v>9049</v>
      </c>
      <c r="G16" s="6" t="s">
        <v>152</v>
      </c>
    </row>
    <row r="17" spans="3:7" ht="15.75" customHeight="1" thickBot="1" x14ac:dyDescent="0.3">
      <c r="C17" s="2" t="s">
        <v>3</v>
      </c>
      <c r="D17" s="6">
        <v>1.1200000000000001</v>
      </c>
      <c r="E17" s="7" t="s">
        <v>153</v>
      </c>
      <c r="F17" s="9">
        <v>10355</v>
      </c>
      <c r="G17" s="6" t="s">
        <v>154</v>
      </c>
    </row>
    <row r="18" spans="3:7" ht="15.75" customHeight="1" thickBot="1" x14ac:dyDescent="0.3">
      <c r="C18" s="2" t="s">
        <v>15</v>
      </c>
      <c r="D18" s="6">
        <v>4.54</v>
      </c>
      <c r="E18" s="7" t="s">
        <v>155</v>
      </c>
      <c r="F18" s="9">
        <v>6333</v>
      </c>
      <c r="G18" s="6" t="s">
        <v>156</v>
      </c>
    </row>
    <row r="19" spans="3:7" ht="15.75" customHeight="1" thickBot="1" x14ac:dyDescent="0.3">
      <c r="C19" s="2" t="s">
        <v>8</v>
      </c>
      <c r="D19" s="6">
        <v>2.34</v>
      </c>
      <c r="E19" s="7" t="s">
        <v>157</v>
      </c>
      <c r="F19" s="9">
        <v>4800</v>
      </c>
      <c r="G19" s="6" t="s">
        <v>158</v>
      </c>
    </row>
    <row r="20" spans="3:7" ht="15.75" customHeight="1" thickBot="1" x14ac:dyDescent="0.3">
      <c r="C20" s="11" t="s">
        <v>118</v>
      </c>
      <c r="D20" s="12">
        <v>61.09</v>
      </c>
      <c r="E20" s="7"/>
      <c r="F20" s="13">
        <v>190856</v>
      </c>
      <c r="G20" s="6"/>
    </row>
    <row r="21" spans="3:7" ht="15.75" customHeight="1" thickBot="1" x14ac:dyDescent="0.3">
      <c r="C21" s="11" t="s">
        <v>159</v>
      </c>
      <c r="D21" s="6"/>
      <c r="E21" s="7"/>
      <c r="F21" s="14"/>
      <c r="G21" s="6"/>
    </row>
    <row r="22" spans="3:7" ht="15.75" customHeight="1" thickBot="1" x14ac:dyDescent="0.3">
      <c r="C22" s="2" t="s">
        <v>20</v>
      </c>
      <c r="D22" s="6">
        <v>1.47</v>
      </c>
      <c r="E22" s="7" t="s">
        <v>160</v>
      </c>
      <c r="F22" s="9">
        <v>10884</v>
      </c>
      <c r="G22" s="6" t="s">
        <v>161</v>
      </c>
    </row>
    <row r="23" spans="3:7" ht="15.75" customHeight="1" thickBot="1" x14ac:dyDescent="0.3">
      <c r="C23" s="2" t="s">
        <v>25</v>
      </c>
      <c r="D23" s="6">
        <v>8.4499999999999993</v>
      </c>
      <c r="E23" s="7" t="s">
        <v>162</v>
      </c>
      <c r="F23" s="9">
        <v>14592</v>
      </c>
      <c r="G23" s="6" t="s">
        <v>163</v>
      </c>
    </row>
    <row r="24" spans="3:7" ht="15.75" customHeight="1" thickBot="1" x14ac:dyDescent="0.3">
      <c r="C24" s="2" t="s">
        <v>30</v>
      </c>
      <c r="D24" s="6">
        <v>5.59</v>
      </c>
      <c r="E24" s="7" t="s">
        <v>164</v>
      </c>
      <c r="F24" s="9">
        <v>19887</v>
      </c>
      <c r="G24" s="6" t="s">
        <v>165</v>
      </c>
    </row>
    <row r="25" spans="3:7" ht="15.75" customHeight="1" thickBot="1" x14ac:dyDescent="0.3">
      <c r="C25" s="2" t="s">
        <v>24</v>
      </c>
      <c r="D25" s="6">
        <v>5.66</v>
      </c>
      <c r="E25" s="7" t="s">
        <v>166</v>
      </c>
      <c r="F25" s="9">
        <v>13970</v>
      </c>
      <c r="G25" s="6" t="s">
        <v>167</v>
      </c>
    </row>
    <row r="26" spans="3:7" ht="15.75" customHeight="1" thickBot="1" x14ac:dyDescent="0.3">
      <c r="C26" s="2" t="s">
        <v>29</v>
      </c>
      <c r="D26" s="6">
        <v>3.48</v>
      </c>
      <c r="E26" s="7" t="s">
        <v>168</v>
      </c>
      <c r="F26" s="9">
        <v>12830</v>
      </c>
      <c r="G26" s="6" t="s">
        <v>169</v>
      </c>
    </row>
    <row r="27" spans="3:7" ht="15.75" customHeight="1" thickBot="1" x14ac:dyDescent="0.3">
      <c r="C27" s="2" t="s">
        <v>27</v>
      </c>
      <c r="D27" s="6">
        <v>3.54</v>
      </c>
      <c r="E27" s="7" t="s">
        <v>170</v>
      </c>
      <c r="F27" s="9">
        <v>18868</v>
      </c>
      <c r="G27" s="6" t="s">
        <v>171</v>
      </c>
    </row>
    <row r="28" spans="3:7" ht="15.75" customHeight="1" thickBot="1" x14ac:dyDescent="0.3">
      <c r="C28" s="2" t="s">
        <v>28</v>
      </c>
      <c r="D28" s="6">
        <v>2.37</v>
      </c>
      <c r="E28" s="7" t="s">
        <v>152</v>
      </c>
      <c r="F28" s="9">
        <v>7155</v>
      </c>
      <c r="G28" s="6" t="s">
        <v>172</v>
      </c>
    </row>
    <row r="29" spans="3:7" ht="15.75" customHeight="1" thickBot="1" x14ac:dyDescent="0.3">
      <c r="C29" s="2" t="s">
        <v>26</v>
      </c>
      <c r="D29" s="6">
        <v>6.73</v>
      </c>
      <c r="E29" s="7" t="s">
        <v>173</v>
      </c>
      <c r="F29" s="9">
        <v>20000</v>
      </c>
      <c r="G29" s="6" t="s">
        <v>174</v>
      </c>
    </row>
    <row r="30" spans="3:7" ht="15.75" customHeight="1" thickBot="1" x14ac:dyDescent="0.3">
      <c r="C30" s="2" t="s">
        <v>31</v>
      </c>
      <c r="D30" s="6">
        <v>4.96</v>
      </c>
      <c r="E30" s="7" t="s">
        <v>175</v>
      </c>
      <c r="F30" s="9">
        <v>17857</v>
      </c>
      <c r="G30" s="6" t="s">
        <v>176</v>
      </c>
    </row>
    <row r="31" spans="3:7" ht="15.75" customHeight="1" thickBot="1" x14ac:dyDescent="0.3">
      <c r="C31" s="2" t="s">
        <v>21</v>
      </c>
      <c r="D31" s="6">
        <v>4.59</v>
      </c>
      <c r="E31" s="7" t="s">
        <v>177</v>
      </c>
      <c r="F31" s="9">
        <v>16338</v>
      </c>
      <c r="G31" s="6" t="s">
        <v>178</v>
      </c>
    </row>
    <row r="32" spans="3:7" ht="15.75" customHeight="1" thickBot="1" x14ac:dyDescent="0.3">
      <c r="C32" s="2" t="s">
        <v>22</v>
      </c>
      <c r="D32" s="6">
        <v>8.27</v>
      </c>
      <c r="E32" s="7" t="s">
        <v>179</v>
      </c>
      <c r="F32" s="9">
        <v>22429</v>
      </c>
      <c r="G32" s="6" t="s">
        <v>180</v>
      </c>
    </row>
    <row r="33" spans="3:7" ht="15.75" customHeight="1" thickBot="1" x14ac:dyDescent="0.3">
      <c r="C33" s="2" t="s">
        <v>23</v>
      </c>
      <c r="D33" s="6">
        <v>5.98</v>
      </c>
      <c r="E33" s="7" t="s">
        <v>181</v>
      </c>
      <c r="F33" s="9">
        <v>16046</v>
      </c>
      <c r="G33" s="6" t="s">
        <v>182</v>
      </c>
    </row>
    <row r="34" spans="3:7" ht="15.75" customHeight="1" thickBot="1" x14ac:dyDescent="0.3">
      <c r="C34" s="15" t="s">
        <v>119</v>
      </c>
      <c r="D34" s="12">
        <v>117.83</v>
      </c>
      <c r="E34" s="7"/>
      <c r="F34" s="13">
        <v>204936</v>
      </c>
      <c r="G34" s="6"/>
    </row>
    <row r="35" spans="3:7" ht="15.75" customHeight="1" thickBot="1" x14ac:dyDescent="0.3">
      <c r="C35" s="15" t="s">
        <v>183</v>
      </c>
      <c r="D35" s="6"/>
      <c r="E35" s="7"/>
      <c r="F35" s="14"/>
      <c r="G35" s="6"/>
    </row>
    <row r="36" spans="3:7" ht="15.75" customHeight="1" thickBot="1" x14ac:dyDescent="0.3">
      <c r="C36" s="10" t="s">
        <v>37</v>
      </c>
      <c r="D36" s="6">
        <v>6.03</v>
      </c>
      <c r="E36" s="7" t="s">
        <v>184</v>
      </c>
      <c r="F36" s="8">
        <v>16047</v>
      </c>
      <c r="G36" s="7" t="s">
        <v>185</v>
      </c>
    </row>
    <row r="37" spans="3:7" ht="15.75" customHeight="1" thickBot="1" x14ac:dyDescent="0.3">
      <c r="C37" s="10" t="s">
        <v>186</v>
      </c>
      <c r="D37" s="6">
        <v>9.6199999999999992</v>
      </c>
      <c r="E37" s="7" t="s">
        <v>187</v>
      </c>
      <c r="F37" s="8">
        <v>14508</v>
      </c>
      <c r="G37" s="7" t="s">
        <v>188</v>
      </c>
    </row>
    <row r="38" spans="3:7" ht="15.75" customHeight="1" thickBot="1" x14ac:dyDescent="0.3">
      <c r="C38" s="10" t="s">
        <v>35</v>
      </c>
      <c r="D38" s="6">
        <v>8.69</v>
      </c>
      <c r="E38" s="7" t="s">
        <v>189</v>
      </c>
      <c r="F38" s="8">
        <v>14074</v>
      </c>
      <c r="G38" s="7" t="s">
        <v>190</v>
      </c>
    </row>
    <row r="39" spans="3:7" ht="15.75" customHeight="1" thickBot="1" x14ac:dyDescent="0.3">
      <c r="C39" s="10" t="s">
        <v>39</v>
      </c>
      <c r="D39" s="6">
        <v>8.5500000000000007</v>
      </c>
      <c r="E39" s="7" t="s">
        <v>191</v>
      </c>
      <c r="F39" s="8">
        <v>10407</v>
      </c>
      <c r="G39" s="7" t="s">
        <v>192</v>
      </c>
    </row>
    <row r="40" spans="3:7" ht="15.75" customHeight="1" thickBot="1" x14ac:dyDescent="0.3">
      <c r="C40" s="10" t="s">
        <v>47</v>
      </c>
      <c r="D40" s="6">
        <v>7.56</v>
      </c>
      <c r="E40" s="7" t="s">
        <v>193</v>
      </c>
      <c r="F40" s="8">
        <v>10974</v>
      </c>
      <c r="G40" s="7" t="s">
        <v>194</v>
      </c>
    </row>
    <row r="41" spans="3:7" ht="15.75" customHeight="1" thickBot="1" x14ac:dyDescent="0.3">
      <c r="C41" s="10" t="s">
        <v>44</v>
      </c>
      <c r="D41" s="6">
        <v>6.23</v>
      </c>
      <c r="E41" s="7" t="s">
        <v>195</v>
      </c>
      <c r="F41" s="8">
        <v>9453</v>
      </c>
      <c r="G41" s="7" t="s">
        <v>196</v>
      </c>
    </row>
    <row r="42" spans="3:7" ht="15.75" customHeight="1" thickBot="1" x14ac:dyDescent="0.3">
      <c r="C42" s="10" t="s">
        <v>38</v>
      </c>
      <c r="D42" s="6">
        <v>5.51</v>
      </c>
      <c r="E42" s="7" t="s">
        <v>197</v>
      </c>
      <c r="F42" s="8">
        <v>12466</v>
      </c>
      <c r="G42" s="7" t="s">
        <v>198</v>
      </c>
    </row>
    <row r="43" spans="3:7" ht="15.75" customHeight="1" thickBot="1" x14ac:dyDescent="0.3">
      <c r="C43" s="10" t="s">
        <v>45</v>
      </c>
      <c r="D43" s="6">
        <v>3.16</v>
      </c>
      <c r="E43" s="7" t="s">
        <v>199</v>
      </c>
      <c r="F43" s="8">
        <v>4974</v>
      </c>
      <c r="G43" s="7" t="s">
        <v>200</v>
      </c>
    </row>
    <row r="44" spans="3:7" ht="15.75" customHeight="1" thickBot="1" x14ac:dyDescent="0.3">
      <c r="C44" s="15" t="s">
        <v>159</v>
      </c>
      <c r="D44" s="6"/>
      <c r="E44" s="7"/>
      <c r="F44" s="14"/>
      <c r="G44" s="6"/>
    </row>
    <row r="45" spans="3:7" ht="15.75" customHeight="1" thickBot="1" x14ac:dyDescent="0.3">
      <c r="C45" s="2" t="s">
        <v>32</v>
      </c>
      <c r="D45" s="7">
        <v>5.1100000000000003</v>
      </c>
      <c r="E45" s="7" t="s">
        <v>201</v>
      </c>
      <c r="F45" s="9">
        <v>16841</v>
      </c>
      <c r="G45" s="7" t="s">
        <v>202</v>
      </c>
    </row>
    <row r="46" spans="3:7" ht="15.75" customHeight="1" thickBot="1" x14ac:dyDescent="0.3">
      <c r="C46" s="2" t="s">
        <v>36</v>
      </c>
      <c r="D46" s="7">
        <v>7.96</v>
      </c>
      <c r="E46" s="7" t="s">
        <v>203</v>
      </c>
      <c r="F46" s="9">
        <v>14272</v>
      </c>
      <c r="G46" s="7" t="s">
        <v>204</v>
      </c>
    </row>
    <row r="47" spans="3:7" ht="15.75" customHeight="1" thickBot="1" x14ac:dyDescent="0.3">
      <c r="C47" s="2" t="s">
        <v>33</v>
      </c>
      <c r="D47" s="7">
        <v>3.71</v>
      </c>
      <c r="E47" s="7" t="s">
        <v>205</v>
      </c>
      <c r="F47" s="9">
        <v>7449</v>
      </c>
      <c r="G47" s="7" t="s">
        <v>206</v>
      </c>
    </row>
    <row r="48" spans="3:7" ht="15.75" customHeight="1" thickBot="1" x14ac:dyDescent="0.3">
      <c r="C48" s="2" t="s">
        <v>43</v>
      </c>
      <c r="D48" s="7">
        <v>4.78</v>
      </c>
      <c r="E48" s="7" t="s">
        <v>207</v>
      </c>
      <c r="F48" s="9">
        <v>10252</v>
      </c>
      <c r="G48" s="7" t="s">
        <v>208</v>
      </c>
    </row>
    <row r="49" spans="3:7" ht="15.75" customHeight="1" thickBot="1" x14ac:dyDescent="0.3">
      <c r="C49" s="2" t="s">
        <v>209</v>
      </c>
      <c r="D49" s="7">
        <v>3.58</v>
      </c>
      <c r="E49" s="7" t="s">
        <v>210</v>
      </c>
      <c r="F49" s="9">
        <v>7079</v>
      </c>
      <c r="G49" s="7" t="s">
        <v>211</v>
      </c>
    </row>
    <row r="50" spans="3:7" ht="15.75" customHeight="1" thickBot="1" x14ac:dyDescent="0.3">
      <c r="C50" s="2" t="s">
        <v>42</v>
      </c>
      <c r="D50" s="7">
        <v>5.55</v>
      </c>
      <c r="E50" s="7" t="s">
        <v>212</v>
      </c>
      <c r="F50" s="9">
        <v>11029</v>
      </c>
      <c r="G50" s="7" t="s">
        <v>213</v>
      </c>
    </row>
    <row r="51" spans="3:7" ht="15.75" customHeight="1" thickBot="1" x14ac:dyDescent="0.3">
      <c r="C51" s="2" t="s">
        <v>41</v>
      </c>
      <c r="D51" s="7">
        <v>4.78</v>
      </c>
      <c r="E51" s="7" t="s">
        <v>207</v>
      </c>
      <c r="F51" s="9">
        <v>9037</v>
      </c>
      <c r="G51" s="7" t="s">
        <v>214</v>
      </c>
    </row>
    <row r="52" spans="3:7" ht="15.75" customHeight="1" thickBot="1" x14ac:dyDescent="0.3">
      <c r="C52" s="2" t="s">
        <v>34</v>
      </c>
      <c r="D52" s="7">
        <v>9.07</v>
      </c>
      <c r="E52" s="7" t="s">
        <v>215</v>
      </c>
      <c r="F52" s="9">
        <v>13954</v>
      </c>
      <c r="G52" s="7" t="s">
        <v>216</v>
      </c>
    </row>
    <row r="53" spans="3:7" ht="15.75" customHeight="1" thickBot="1" x14ac:dyDescent="0.3">
      <c r="C53" s="2" t="s">
        <v>40</v>
      </c>
      <c r="D53" s="7">
        <v>9.69</v>
      </c>
      <c r="E53" s="7" t="s">
        <v>217</v>
      </c>
      <c r="F53" s="9">
        <v>10725</v>
      </c>
      <c r="G53" s="7" t="s">
        <v>218</v>
      </c>
    </row>
    <row r="54" spans="3:7" ht="15.75" customHeight="1" thickBot="1" x14ac:dyDescent="0.3">
      <c r="C54" s="2" t="s">
        <v>46</v>
      </c>
      <c r="D54" s="7">
        <v>8.25</v>
      </c>
      <c r="E54" s="7" t="s">
        <v>219</v>
      </c>
      <c r="F54" s="9">
        <v>11395</v>
      </c>
      <c r="G54" s="7" t="s">
        <v>220</v>
      </c>
    </row>
    <row r="55" spans="3:7" ht="15.75" customHeight="1" thickBot="1" x14ac:dyDescent="0.3">
      <c r="C55" s="11" t="s">
        <v>120</v>
      </c>
      <c r="D55" s="12">
        <v>155.11000000000001</v>
      </c>
      <c r="E55" s="7"/>
      <c r="F55" s="16">
        <v>223738</v>
      </c>
      <c r="G55" s="7"/>
    </row>
    <row r="56" spans="3:7" ht="15.75" customHeight="1" thickBot="1" x14ac:dyDescent="0.3">
      <c r="C56" s="11" t="s">
        <v>183</v>
      </c>
      <c r="D56" s="6"/>
      <c r="E56" s="7"/>
      <c r="F56" s="17"/>
      <c r="G56" s="7"/>
    </row>
    <row r="57" spans="3:7" ht="15.75" customHeight="1" thickBot="1" x14ac:dyDescent="0.3">
      <c r="C57" s="10" t="s">
        <v>65</v>
      </c>
      <c r="D57" s="6">
        <v>8.58</v>
      </c>
      <c r="E57" s="7" t="s">
        <v>221</v>
      </c>
      <c r="F57" s="8">
        <v>8216</v>
      </c>
      <c r="G57" s="6" t="s">
        <v>222</v>
      </c>
    </row>
    <row r="58" spans="3:7" ht="15.75" customHeight="1" thickBot="1" x14ac:dyDescent="0.3">
      <c r="C58" s="10" t="s">
        <v>63</v>
      </c>
      <c r="D58" s="6">
        <v>15.7</v>
      </c>
      <c r="E58" s="7" t="s">
        <v>223</v>
      </c>
      <c r="F58" s="8">
        <v>16650</v>
      </c>
      <c r="G58" s="6" t="s">
        <v>224</v>
      </c>
    </row>
    <row r="59" spans="3:7" ht="15.75" customHeight="1" thickBot="1" x14ac:dyDescent="0.3">
      <c r="C59" s="10" t="s">
        <v>58</v>
      </c>
      <c r="D59" s="6">
        <v>9.5299999999999994</v>
      </c>
      <c r="E59" s="7" t="s">
        <v>225</v>
      </c>
      <c r="F59" s="8">
        <v>14397</v>
      </c>
      <c r="G59" s="6" t="s">
        <v>226</v>
      </c>
    </row>
    <row r="60" spans="3:7" ht="15.75" customHeight="1" thickBot="1" x14ac:dyDescent="0.3">
      <c r="C60" s="10" t="s">
        <v>66</v>
      </c>
      <c r="D60" s="6">
        <v>9.36</v>
      </c>
      <c r="E60" s="7" t="s">
        <v>227</v>
      </c>
      <c r="F60" s="8">
        <v>8995</v>
      </c>
      <c r="G60" s="6" t="s">
        <v>228</v>
      </c>
    </row>
    <row r="61" spans="3:7" ht="15.75" customHeight="1" thickBot="1" x14ac:dyDescent="0.3">
      <c r="C61" s="10" t="s">
        <v>60</v>
      </c>
      <c r="D61" s="6">
        <v>5.03</v>
      </c>
      <c r="E61" s="7" t="s">
        <v>229</v>
      </c>
      <c r="F61" s="8">
        <v>7055</v>
      </c>
      <c r="G61" s="6" t="s">
        <v>230</v>
      </c>
    </row>
    <row r="62" spans="3:7" ht="15.75" customHeight="1" thickBot="1" x14ac:dyDescent="0.3">
      <c r="C62" s="10" t="s">
        <v>57</v>
      </c>
      <c r="D62" s="6">
        <v>9.34</v>
      </c>
      <c r="E62" s="7" t="s">
        <v>231</v>
      </c>
      <c r="F62" s="8">
        <v>12993</v>
      </c>
      <c r="G62" s="6" t="s">
        <v>232</v>
      </c>
    </row>
    <row r="63" spans="3:7" ht="15.75" customHeight="1" thickBot="1" x14ac:dyDescent="0.3">
      <c r="C63" s="10" t="s">
        <v>64</v>
      </c>
      <c r="D63" s="6">
        <v>10.210000000000001</v>
      </c>
      <c r="E63" s="7" t="s">
        <v>233</v>
      </c>
      <c r="F63" s="8">
        <v>9753</v>
      </c>
      <c r="G63" s="6" t="s">
        <v>234</v>
      </c>
    </row>
    <row r="64" spans="3:7" ht="15.75" customHeight="1" thickBot="1" x14ac:dyDescent="0.3">
      <c r="C64" s="10" t="s">
        <v>54</v>
      </c>
      <c r="D64" s="6">
        <v>5.52</v>
      </c>
      <c r="E64" s="7" t="s">
        <v>235</v>
      </c>
      <c r="F64" s="8">
        <v>7413</v>
      </c>
      <c r="G64" s="6" t="s">
        <v>236</v>
      </c>
    </row>
    <row r="65" spans="3:7" ht="15.75" customHeight="1" thickBot="1" x14ac:dyDescent="0.3">
      <c r="C65" s="10" t="s">
        <v>62</v>
      </c>
      <c r="D65" s="6">
        <v>7.69</v>
      </c>
      <c r="E65" s="7" t="s">
        <v>237</v>
      </c>
      <c r="F65" s="8">
        <v>6667</v>
      </c>
      <c r="G65" s="6" t="s">
        <v>238</v>
      </c>
    </row>
    <row r="66" spans="3:7" ht="15.75" customHeight="1" thickBot="1" x14ac:dyDescent="0.3">
      <c r="C66" s="11" t="s">
        <v>159</v>
      </c>
      <c r="D66" s="6"/>
      <c r="E66" s="7"/>
      <c r="F66" s="17"/>
      <c r="G66" s="6"/>
    </row>
    <row r="67" spans="3:7" ht="15.75" customHeight="1" thickBot="1" x14ac:dyDescent="0.3">
      <c r="C67" s="10" t="s">
        <v>51</v>
      </c>
      <c r="D67" s="6">
        <v>4.7699999999999996</v>
      </c>
      <c r="E67" s="7" t="s">
        <v>239</v>
      </c>
      <c r="F67" s="8">
        <v>5824</v>
      </c>
      <c r="G67" s="6" t="s">
        <v>240</v>
      </c>
    </row>
    <row r="68" spans="3:7" ht="15.75" customHeight="1" thickBot="1" x14ac:dyDescent="0.3">
      <c r="C68" s="10" t="s">
        <v>61</v>
      </c>
      <c r="D68" s="6">
        <v>6.62</v>
      </c>
      <c r="E68" s="7" t="s">
        <v>241</v>
      </c>
      <c r="F68" s="8">
        <v>10662</v>
      </c>
      <c r="G68" s="6" t="s">
        <v>242</v>
      </c>
    </row>
    <row r="69" spans="3:7" ht="15.75" customHeight="1" thickBot="1" x14ac:dyDescent="0.3">
      <c r="C69" s="10" t="s">
        <v>59</v>
      </c>
      <c r="D69" s="6">
        <v>8.11</v>
      </c>
      <c r="E69" s="7" t="s">
        <v>243</v>
      </c>
      <c r="F69" s="8">
        <v>7658</v>
      </c>
      <c r="G69" s="6" t="s">
        <v>244</v>
      </c>
    </row>
    <row r="70" spans="3:7" ht="15.75" customHeight="1" thickBot="1" x14ac:dyDescent="0.3">
      <c r="C70" s="10" t="s">
        <v>55</v>
      </c>
      <c r="D70" s="6">
        <v>7.8</v>
      </c>
      <c r="E70" s="7" t="s">
        <v>245</v>
      </c>
      <c r="F70" s="8">
        <v>12885</v>
      </c>
      <c r="G70" s="6" t="s">
        <v>246</v>
      </c>
    </row>
    <row r="71" spans="3:7" ht="15.75" customHeight="1" thickBot="1" x14ac:dyDescent="0.3">
      <c r="C71" s="10" t="s">
        <v>247</v>
      </c>
      <c r="D71" s="6">
        <v>6.98</v>
      </c>
      <c r="E71" s="7" t="s">
        <v>248</v>
      </c>
      <c r="F71" s="8">
        <v>10611</v>
      </c>
      <c r="G71" s="6" t="s">
        <v>249</v>
      </c>
    </row>
    <row r="72" spans="3:7" ht="15.75" customHeight="1" thickBot="1" x14ac:dyDescent="0.3">
      <c r="C72" s="10" t="s">
        <v>56</v>
      </c>
      <c r="D72" s="6">
        <v>7.76</v>
      </c>
      <c r="E72" s="7" t="s">
        <v>250</v>
      </c>
      <c r="F72" s="8">
        <v>7334</v>
      </c>
      <c r="G72" s="6" t="s">
        <v>251</v>
      </c>
    </row>
    <row r="73" spans="3:7" ht="15.75" customHeight="1" thickBot="1" x14ac:dyDescent="0.3">
      <c r="C73" s="10" t="s">
        <v>48</v>
      </c>
      <c r="D73" s="6">
        <v>2.76</v>
      </c>
      <c r="E73" s="7" t="s">
        <v>252</v>
      </c>
      <c r="F73" s="8">
        <v>9658</v>
      </c>
      <c r="G73" s="6" t="s">
        <v>253</v>
      </c>
    </row>
    <row r="74" spans="3:7" ht="15.75" customHeight="1" thickBot="1" x14ac:dyDescent="0.3">
      <c r="C74" s="10" t="s">
        <v>52</v>
      </c>
      <c r="D74" s="6">
        <v>8.35</v>
      </c>
      <c r="E74" s="7" t="s">
        <v>254</v>
      </c>
      <c r="F74" s="8">
        <v>25516</v>
      </c>
      <c r="G74" s="6" t="s">
        <v>255</v>
      </c>
    </row>
    <row r="75" spans="3:7" ht="15.75" customHeight="1" thickBot="1" x14ac:dyDescent="0.3">
      <c r="C75" s="10" t="s">
        <v>53</v>
      </c>
      <c r="D75" s="6">
        <v>5.0199999999999996</v>
      </c>
      <c r="E75" s="7" t="s">
        <v>256</v>
      </c>
      <c r="F75" s="8">
        <v>16739</v>
      </c>
      <c r="G75" s="6" t="s">
        <v>257</v>
      </c>
    </row>
    <row r="76" spans="3:7" ht="15.75" customHeight="1" thickBot="1" x14ac:dyDescent="0.3">
      <c r="C76" s="10" t="s">
        <v>50</v>
      </c>
      <c r="D76" s="6">
        <v>8.06</v>
      </c>
      <c r="E76" s="7" t="s">
        <v>258</v>
      </c>
      <c r="F76" s="8">
        <v>8634</v>
      </c>
      <c r="G76" s="6" t="s">
        <v>259</v>
      </c>
    </row>
    <row r="77" spans="3:7" ht="15.75" customHeight="1" thickBot="1" x14ac:dyDescent="0.3">
      <c r="C77" s="10" t="s">
        <v>49</v>
      </c>
      <c r="D77" s="6">
        <v>7.92</v>
      </c>
      <c r="E77" s="7" t="s">
        <v>260</v>
      </c>
      <c r="F77" s="8">
        <v>16078</v>
      </c>
      <c r="G77" s="6" t="s">
        <v>261</v>
      </c>
    </row>
    <row r="78" spans="3:7" ht="15.75" customHeight="1" thickBot="1" x14ac:dyDescent="0.3">
      <c r="C78" s="11" t="s">
        <v>121</v>
      </c>
      <c r="D78" s="12">
        <v>96.93</v>
      </c>
      <c r="E78" s="7"/>
      <c r="F78" s="16">
        <v>199587</v>
      </c>
      <c r="G78" s="6"/>
    </row>
    <row r="79" spans="3:7" ht="15.75" customHeight="1" thickBot="1" x14ac:dyDescent="0.3">
      <c r="C79" s="11" t="s">
        <v>183</v>
      </c>
      <c r="D79" s="6"/>
      <c r="E79" s="7"/>
      <c r="F79" s="17"/>
      <c r="G79" s="6"/>
    </row>
    <row r="80" spans="3:7" ht="15.75" customHeight="1" thickBot="1" x14ac:dyDescent="0.3">
      <c r="C80" s="18" t="s">
        <v>262</v>
      </c>
      <c r="D80" s="6">
        <v>8.35</v>
      </c>
      <c r="E80" s="7" t="s">
        <v>263</v>
      </c>
      <c r="F80" s="8">
        <v>11108</v>
      </c>
      <c r="G80" s="6" t="s">
        <v>264</v>
      </c>
    </row>
    <row r="81" spans="3:7" ht="15.75" customHeight="1" thickBot="1" x14ac:dyDescent="0.3">
      <c r="C81" s="18" t="s">
        <v>78</v>
      </c>
      <c r="D81" s="6">
        <v>8.2200000000000006</v>
      </c>
      <c r="E81" s="7" t="s">
        <v>265</v>
      </c>
      <c r="F81" s="8">
        <v>14544</v>
      </c>
      <c r="G81" s="6" t="s">
        <v>266</v>
      </c>
    </row>
    <row r="82" spans="3:7" ht="15.75" customHeight="1" thickBot="1" x14ac:dyDescent="0.3">
      <c r="C82" s="18" t="s">
        <v>74</v>
      </c>
      <c r="D82" s="6">
        <v>8.68</v>
      </c>
      <c r="E82" s="7" t="s">
        <v>267</v>
      </c>
      <c r="F82" s="8">
        <v>14375</v>
      </c>
      <c r="G82" s="6" t="s">
        <v>268</v>
      </c>
    </row>
    <row r="83" spans="3:7" ht="15.75" customHeight="1" thickBot="1" x14ac:dyDescent="0.3">
      <c r="C83" s="18" t="s">
        <v>76</v>
      </c>
      <c r="D83" s="6">
        <v>9.99</v>
      </c>
      <c r="E83" s="7" t="s">
        <v>269</v>
      </c>
      <c r="F83" s="8">
        <v>25221</v>
      </c>
      <c r="G83" s="6" t="s">
        <v>270</v>
      </c>
    </row>
    <row r="84" spans="3:7" ht="15.75" customHeight="1" thickBot="1" x14ac:dyDescent="0.3">
      <c r="C84" s="18" t="s">
        <v>77</v>
      </c>
      <c r="D84" s="6">
        <v>5.97</v>
      </c>
      <c r="E84" s="7" t="s">
        <v>271</v>
      </c>
      <c r="F84" s="8">
        <v>10126</v>
      </c>
      <c r="G84" s="6" t="s">
        <v>272</v>
      </c>
    </row>
    <row r="85" spans="3:7" ht="15.75" customHeight="1" thickBot="1" x14ac:dyDescent="0.3">
      <c r="C85" s="18" t="s">
        <v>75</v>
      </c>
      <c r="D85" s="6">
        <v>6.25</v>
      </c>
      <c r="E85" s="7" t="s">
        <v>273</v>
      </c>
      <c r="F85" s="8">
        <v>11215</v>
      </c>
      <c r="G85" s="6" t="s">
        <v>274</v>
      </c>
    </row>
    <row r="86" spans="3:7" ht="15.75" customHeight="1" thickBot="1" x14ac:dyDescent="0.3">
      <c r="C86" s="18" t="s">
        <v>70</v>
      </c>
      <c r="D86" s="6">
        <v>5.44</v>
      </c>
      <c r="E86" s="7" t="s">
        <v>275</v>
      </c>
      <c r="F86" s="8">
        <v>15421</v>
      </c>
      <c r="G86" s="6" t="s">
        <v>276</v>
      </c>
    </row>
    <row r="87" spans="3:7" ht="15.75" customHeight="1" thickBot="1" x14ac:dyDescent="0.3">
      <c r="C87" s="18" t="s">
        <v>73</v>
      </c>
      <c r="D87" s="6">
        <v>5.54</v>
      </c>
      <c r="E87" s="7" t="s">
        <v>277</v>
      </c>
      <c r="F87" s="8">
        <v>13614</v>
      </c>
      <c r="G87" s="6" t="s">
        <v>133</v>
      </c>
    </row>
    <row r="88" spans="3:7" ht="15.75" customHeight="1" thickBot="1" x14ac:dyDescent="0.3">
      <c r="C88" s="18" t="s">
        <v>68</v>
      </c>
      <c r="D88" s="6">
        <v>7.77</v>
      </c>
      <c r="E88" s="7" t="s">
        <v>278</v>
      </c>
      <c r="F88" s="8">
        <v>12595</v>
      </c>
      <c r="G88" s="6" t="s">
        <v>279</v>
      </c>
    </row>
    <row r="89" spans="3:7" ht="15.75" customHeight="1" thickBot="1" x14ac:dyDescent="0.3">
      <c r="C89" s="18" t="s">
        <v>79</v>
      </c>
      <c r="D89" s="6">
        <v>6.33</v>
      </c>
      <c r="E89" s="7" t="s">
        <v>280</v>
      </c>
      <c r="F89" s="8">
        <v>12060</v>
      </c>
      <c r="G89" s="6" t="s">
        <v>281</v>
      </c>
    </row>
    <row r="90" spans="3:7" ht="15.75" customHeight="1" thickBot="1" x14ac:dyDescent="0.3">
      <c r="C90" s="18" t="s">
        <v>69</v>
      </c>
      <c r="D90" s="6">
        <v>6.29</v>
      </c>
      <c r="E90" s="7" t="s">
        <v>282</v>
      </c>
      <c r="F90" s="8">
        <v>13237</v>
      </c>
      <c r="G90" s="6" t="s">
        <v>283</v>
      </c>
    </row>
    <row r="91" spans="3:7" ht="15.75" customHeight="1" thickBot="1" x14ac:dyDescent="0.3">
      <c r="C91" s="18" t="s">
        <v>72</v>
      </c>
      <c r="D91" s="6">
        <v>4.25</v>
      </c>
      <c r="E91" s="7" t="s">
        <v>284</v>
      </c>
      <c r="F91" s="8">
        <v>13319</v>
      </c>
      <c r="G91" s="6" t="s">
        <v>285</v>
      </c>
    </row>
    <row r="92" spans="3:7" ht="15.75" customHeight="1" thickBot="1" x14ac:dyDescent="0.3">
      <c r="C92" s="18" t="s">
        <v>71</v>
      </c>
      <c r="D92" s="6">
        <v>5.47</v>
      </c>
      <c r="E92" s="7" t="s">
        <v>286</v>
      </c>
      <c r="F92" s="8">
        <v>10516</v>
      </c>
      <c r="G92" s="6" t="s">
        <v>287</v>
      </c>
    </row>
    <row r="93" spans="3:7" ht="15.75" customHeight="1" thickBot="1" x14ac:dyDescent="0.3">
      <c r="C93" s="19" t="s">
        <v>288</v>
      </c>
      <c r="D93" s="6"/>
      <c r="E93" s="7"/>
      <c r="F93" s="17"/>
      <c r="G93" s="7"/>
    </row>
    <row r="94" spans="3:7" ht="15.75" customHeight="1" thickBot="1" x14ac:dyDescent="0.3">
      <c r="C94" s="10" t="s">
        <v>67</v>
      </c>
      <c r="D94" s="6">
        <v>8.3800000000000008</v>
      </c>
      <c r="E94" s="7" t="s">
        <v>289</v>
      </c>
      <c r="F94" s="8">
        <v>22236</v>
      </c>
      <c r="G94" s="7" t="s">
        <v>290</v>
      </c>
    </row>
    <row r="95" spans="3:7" ht="15.75" customHeight="1" thickBot="1" x14ac:dyDescent="0.3">
      <c r="C95" s="11" t="s">
        <v>122</v>
      </c>
      <c r="D95" s="12">
        <v>95.61</v>
      </c>
      <c r="E95" s="7"/>
      <c r="F95" s="16">
        <v>215115</v>
      </c>
      <c r="G95" s="7"/>
    </row>
    <row r="96" spans="3:7" ht="15.75" customHeight="1" thickBot="1" x14ac:dyDescent="0.3">
      <c r="C96" s="11" t="s">
        <v>183</v>
      </c>
      <c r="D96" s="6"/>
      <c r="E96" s="7"/>
      <c r="F96" s="17"/>
      <c r="G96" s="6"/>
    </row>
    <row r="97" spans="3:7" ht="15.75" customHeight="1" thickBot="1" x14ac:dyDescent="0.3">
      <c r="C97" s="10" t="s">
        <v>291</v>
      </c>
      <c r="D97" s="6">
        <v>12.12</v>
      </c>
      <c r="E97" s="7" t="s">
        <v>292</v>
      </c>
      <c r="F97" s="8">
        <v>19590</v>
      </c>
      <c r="G97" s="6" t="s">
        <v>293</v>
      </c>
    </row>
    <row r="98" spans="3:7" ht="15.75" customHeight="1" thickBot="1" x14ac:dyDescent="0.3">
      <c r="C98" s="10" t="s">
        <v>294</v>
      </c>
      <c r="D98" s="6">
        <v>3.75</v>
      </c>
      <c r="E98" s="7" t="s">
        <v>295</v>
      </c>
      <c r="F98" s="8">
        <v>10610</v>
      </c>
      <c r="G98" s="6" t="s">
        <v>296</v>
      </c>
    </row>
    <row r="99" spans="3:7" ht="15.75" customHeight="1" thickBot="1" x14ac:dyDescent="0.3">
      <c r="C99" s="10" t="s">
        <v>297</v>
      </c>
      <c r="D99" s="6">
        <v>6.9</v>
      </c>
      <c r="E99" s="7" t="s">
        <v>298</v>
      </c>
      <c r="F99" s="8">
        <v>12723</v>
      </c>
      <c r="G99" s="6" t="s">
        <v>299</v>
      </c>
    </row>
    <row r="100" spans="3:7" ht="15.75" customHeight="1" thickBot="1" x14ac:dyDescent="0.3">
      <c r="C100" s="10" t="s">
        <v>300</v>
      </c>
      <c r="D100" s="6">
        <v>4.47</v>
      </c>
      <c r="E100" s="7" t="s">
        <v>301</v>
      </c>
      <c r="F100" s="8">
        <v>8002</v>
      </c>
      <c r="G100" s="6" t="s">
        <v>302</v>
      </c>
    </row>
    <row r="101" spans="3:7" ht="15.75" customHeight="1" thickBot="1" x14ac:dyDescent="0.3">
      <c r="C101" s="10" t="s">
        <v>303</v>
      </c>
      <c r="D101" s="6">
        <v>6.87</v>
      </c>
      <c r="E101" s="7" t="s">
        <v>304</v>
      </c>
      <c r="F101" s="8">
        <v>32235</v>
      </c>
      <c r="G101" s="6" t="s">
        <v>305</v>
      </c>
    </row>
    <row r="102" spans="3:7" ht="15.75" customHeight="1" thickBot="1" x14ac:dyDescent="0.3">
      <c r="C102" s="10" t="s">
        <v>306</v>
      </c>
      <c r="D102" s="6">
        <v>10.57</v>
      </c>
      <c r="E102" s="7" t="s">
        <v>307</v>
      </c>
      <c r="F102" s="8">
        <v>16342</v>
      </c>
      <c r="G102" s="6" t="s">
        <v>308</v>
      </c>
    </row>
    <row r="103" spans="3:7" ht="15.75" customHeight="1" thickBot="1" x14ac:dyDescent="0.3">
      <c r="C103" s="10" t="s">
        <v>309</v>
      </c>
      <c r="D103" s="6">
        <v>8.4499999999999993</v>
      </c>
      <c r="E103" s="7" t="s">
        <v>310</v>
      </c>
      <c r="F103" s="8">
        <v>13548</v>
      </c>
      <c r="G103" s="6" t="s">
        <v>311</v>
      </c>
    </row>
    <row r="104" spans="3:7" ht="15.75" customHeight="1" thickBot="1" x14ac:dyDescent="0.3">
      <c r="C104" s="10" t="s">
        <v>312</v>
      </c>
      <c r="D104" s="6">
        <v>5.43</v>
      </c>
      <c r="E104" s="7" t="s">
        <v>313</v>
      </c>
      <c r="F104" s="8">
        <v>8750</v>
      </c>
      <c r="G104" s="6" t="s">
        <v>314</v>
      </c>
    </row>
    <row r="105" spans="3:7" ht="15.75" customHeight="1" thickBot="1" x14ac:dyDescent="0.3">
      <c r="C105" s="10" t="s">
        <v>315</v>
      </c>
      <c r="D105" s="6">
        <v>7.54</v>
      </c>
      <c r="E105" s="7" t="s">
        <v>316</v>
      </c>
      <c r="F105" s="8">
        <v>11470</v>
      </c>
      <c r="G105" s="6" t="s">
        <v>317</v>
      </c>
    </row>
    <row r="106" spans="3:7" ht="15.75" customHeight="1" thickBot="1" x14ac:dyDescent="0.3">
      <c r="C106" s="10" t="s">
        <v>318</v>
      </c>
      <c r="D106" s="6">
        <v>7.33</v>
      </c>
      <c r="E106" s="7" t="s">
        <v>319</v>
      </c>
      <c r="F106" s="8">
        <v>38900</v>
      </c>
      <c r="G106" s="6" t="s">
        <v>320</v>
      </c>
    </row>
    <row r="107" spans="3:7" ht="15.75" customHeight="1" thickBot="1" x14ac:dyDescent="0.3">
      <c r="C107" s="10" t="s">
        <v>321</v>
      </c>
      <c r="D107" s="6">
        <v>5.68</v>
      </c>
      <c r="E107" s="7" t="s">
        <v>322</v>
      </c>
      <c r="F107" s="8">
        <v>13123</v>
      </c>
      <c r="G107" s="6" t="s">
        <v>323</v>
      </c>
    </row>
    <row r="108" spans="3:7" ht="15.75" customHeight="1" thickBot="1" x14ac:dyDescent="0.3">
      <c r="C108" s="10" t="s">
        <v>324</v>
      </c>
      <c r="D108" s="6">
        <v>5.92</v>
      </c>
      <c r="E108" s="7" t="s">
        <v>325</v>
      </c>
      <c r="F108" s="8">
        <v>8203</v>
      </c>
      <c r="G108" s="6" t="s">
        <v>326</v>
      </c>
    </row>
    <row r="109" spans="3:7" ht="15.75" customHeight="1" thickBot="1" x14ac:dyDescent="0.3">
      <c r="C109" s="10" t="s">
        <v>327</v>
      </c>
      <c r="D109" s="6">
        <v>5.48</v>
      </c>
      <c r="E109" s="7" t="s">
        <v>328</v>
      </c>
      <c r="F109" s="8">
        <v>7007</v>
      </c>
      <c r="G109" s="6" t="s">
        <v>329</v>
      </c>
    </row>
    <row r="110" spans="3:7" ht="15.75" customHeight="1" thickBot="1" x14ac:dyDescent="0.3">
      <c r="C110" s="19" t="s">
        <v>288</v>
      </c>
      <c r="D110" s="6"/>
      <c r="E110" s="7"/>
      <c r="F110" s="17"/>
      <c r="G110" s="6"/>
    </row>
    <row r="111" spans="3:7" ht="15.75" customHeight="1" thickBot="1" x14ac:dyDescent="0.3">
      <c r="C111" s="10" t="s">
        <v>80</v>
      </c>
      <c r="D111" s="6">
        <v>5.0999999999999996</v>
      </c>
      <c r="E111" s="7" t="s">
        <v>330</v>
      </c>
      <c r="F111" s="8">
        <v>14612</v>
      </c>
      <c r="G111" s="6" t="s">
        <v>331</v>
      </c>
    </row>
    <row r="112" spans="3:7" ht="15.75" customHeight="1" thickBot="1" x14ac:dyDescent="0.3">
      <c r="C112" s="11" t="s">
        <v>123</v>
      </c>
      <c r="D112" s="12">
        <v>107.59</v>
      </c>
      <c r="E112" s="7"/>
      <c r="F112" s="16">
        <v>134304</v>
      </c>
      <c r="G112" s="6"/>
    </row>
    <row r="113" spans="3:7" ht="15.75" customHeight="1" thickBot="1" x14ac:dyDescent="0.3">
      <c r="C113" s="11" t="s">
        <v>183</v>
      </c>
      <c r="D113" s="6"/>
      <c r="E113" s="7"/>
      <c r="F113" s="17"/>
      <c r="G113" s="6"/>
    </row>
    <row r="114" spans="3:7" ht="15.75" customHeight="1" thickBot="1" x14ac:dyDescent="0.3">
      <c r="C114" s="18" t="s">
        <v>91</v>
      </c>
      <c r="D114" s="6">
        <v>8.26</v>
      </c>
      <c r="E114" s="7" t="s">
        <v>332</v>
      </c>
      <c r="F114" s="8">
        <v>9566</v>
      </c>
      <c r="G114" s="6" t="s">
        <v>333</v>
      </c>
    </row>
    <row r="115" spans="3:7" ht="15.75" customHeight="1" thickBot="1" x14ac:dyDescent="0.3">
      <c r="C115" s="18" t="s">
        <v>87</v>
      </c>
      <c r="D115" s="6">
        <v>7.08</v>
      </c>
      <c r="E115" s="7" t="s">
        <v>211</v>
      </c>
      <c r="F115" s="8">
        <v>7876</v>
      </c>
      <c r="G115" s="6" t="s">
        <v>334</v>
      </c>
    </row>
    <row r="116" spans="3:7" ht="15.75" customHeight="1" thickBot="1" x14ac:dyDescent="0.3">
      <c r="C116" s="18" t="s">
        <v>93</v>
      </c>
      <c r="D116" s="6">
        <v>7.68</v>
      </c>
      <c r="E116" s="7" t="s">
        <v>335</v>
      </c>
      <c r="F116" s="8">
        <v>8281</v>
      </c>
      <c r="G116" s="6" t="s">
        <v>336</v>
      </c>
    </row>
    <row r="117" spans="3:7" ht="15.75" customHeight="1" thickBot="1" x14ac:dyDescent="0.3">
      <c r="C117" s="18" t="s">
        <v>90</v>
      </c>
      <c r="D117" s="6">
        <v>11.5</v>
      </c>
      <c r="E117" s="7" t="s">
        <v>337</v>
      </c>
      <c r="F117" s="8">
        <v>7400</v>
      </c>
      <c r="G117" s="6" t="s">
        <v>338</v>
      </c>
    </row>
    <row r="118" spans="3:7" ht="15.75" customHeight="1" thickBot="1" x14ac:dyDescent="0.3">
      <c r="C118" s="18" t="s">
        <v>88</v>
      </c>
      <c r="D118" s="6">
        <v>8.19</v>
      </c>
      <c r="E118" s="7" t="s">
        <v>339</v>
      </c>
      <c r="F118" s="8">
        <v>10190</v>
      </c>
      <c r="G118" s="6" t="s">
        <v>340</v>
      </c>
    </row>
    <row r="119" spans="3:7" ht="15.75" customHeight="1" thickBot="1" x14ac:dyDescent="0.3">
      <c r="C119" s="18" t="s">
        <v>89</v>
      </c>
      <c r="D119" s="6">
        <v>7.13</v>
      </c>
      <c r="E119" s="7" t="s">
        <v>341</v>
      </c>
      <c r="F119" s="8">
        <v>9118</v>
      </c>
      <c r="G119" s="6" t="s">
        <v>342</v>
      </c>
    </row>
    <row r="120" spans="3:7" ht="15.75" customHeight="1" thickBot="1" x14ac:dyDescent="0.3">
      <c r="C120" s="18" t="s">
        <v>86</v>
      </c>
      <c r="D120" s="6">
        <v>6.88</v>
      </c>
      <c r="E120" s="7" t="s">
        <v>343</v>
      </c>
      <c r="F120" s="8">
        <v>8188</v>
      </c>
      <c r="G120" s="6" t="s">
        <v>344</v>
      </c>
    </row>
    <row r="121" spans="3:7" ht="15.75" customHeight="1" thickBot="1" x14ac:dyDescent="0.3">
      <c r="C121" s="18" t="s">
        <v>92</v>
      </c>
      <c r="D121" s="6">
        <v>6.34</v>
      </c>
      <c r="E121" s="7" t="s">
        <v>345</v>
      </c>
      <c r="F121" s="8">
        <v>10405</v>
      </c>
      <c r="G121" s="6" t="s">
        <v>346</v>
      </c>
    </row>
    <row r="122" spans="3:7" ht="15.75" customHeight="1" thickBot="1" x14ac:dyDescent="0.3">
      <c r="C122" s="18" t="s">
        <v>81</v>
      </c>
      <c r="D122" s="6">
        <v>11.2</v>
      </c>
      <c r="E122" s="7" t="s">
        <v>347</v>
      </c>
      <c r="F122" s="8">
        <v>11970</v>
      </c>
      <c r="G122" s="6" t="s">
        <v>348</v>
      </c>
    </row>
    <row r="123" spans="3:7" ht="15.75" customHeight="1" thickBot="1" x14ac:dyDescent="0.3">
      <c r="C123" s="18" t="s">
        <v>94</v>
      </c>
      <c r="D123" s="6">
        <v>6.37</v>
      </c>
      <c r="E123" s="7" t="s">
        <v>349</v>
      </c>
      <c r="F123" s="8">
        <v>9842</v>
      </c>
      <c r="G123" s="6" t="s">
        <v>350</v>
      </c>
    </row>
    <row r="124" spans="3:7" ht="15.75" customHeight="1" thickBot="1" x14ac:dyDescent="0.3">
      <c r="C124" s="18" t="s">
        <v>84</v>
      </c>
      <c r="D124" s="6">
        <v>6.19</v>
      </c>
      <c r="E124" s="7" t="s">
        <v>351</v>
      </c>
      <c r="F124" s="8">
        <v>12466</v>
      </c>
      <c r="G124" s="6" t="s">
        <v>198</v>
      </c>
    </row>
    <row r="125" spans="3:7" ht="15.75" customHeight="1" thickBot="1" x14ac:dyDescent="0.3">
      <c r="C125" s="18" t="s">
        <v>83</v>
      </c>
      <c r="D125" s="6">
        <v>7.93</v>
      </c>
      <c r="E125" s="7" t="s">
        <v>352</v>
      </c>
      <c r="F125" s="8">
        <v>7869</v>
      </c>
      <c r="G125" s="6" t="s">
        <v>353</v>
      </c>
    </row>
    <row r="126" spans="3:7" ht="15.75" customHeight="1" thickBot="1" x14ac:dyDescent="0.3">
      <c r="C126" s="19" t="s">
        <v>288</v>
      </c>
      <c r="D126" s="6"/>
      <c r="E126" s="7"/>
      <c r="F126" s="17"/>
      <c r="G126" s="6"/>
    </row>
    <row r="127" spans="3:7" ht="15.75" customHeight="1" thickBot="1" x14ac:dyDescent="0.3">
      <c r="C127" s="10" t="s">
        <v>82</v>
      </c>
      <c r="D127" s="6">
        <v>4.66</v>
      </c>
      <c r="E127" s="7" t="s">
        <v>354</v>
      </c>
      <c r="F127" s="8">
        <v>10459</v>
      </c>
      <c r="G127" s="6" t="s">
        <v>355</v>
      </c>
    </row>
    <row r="128" spans="3:7" ht="15.75" customHeight="1" thickBot="1" x14ac:dyDescent="0.3">
      <c r="C128" s="18" t="s">
        <v>85</v>
      </c>
      <c r="D128" s="6">
        <v>8.18</v>
      </c>
      <c r="E128" s="7" t="s">
        <v>356</v>
      </c>
      <c r="F128" s="8">
        <v>10674</v>
      </c>
      <c r="G128" s="6" t="s">
        <v>357</v>
      </c>
    </row>
    <row r="129" spans="3:7" ht="15.75" customHeight="1" thickBot="1" x14ac:dyDescent="0.3">
      <c r="C129" s="11" t="s">
        <v>124</v>
      </c>
      <c r="D129" s="12">
        <v>105.91</v>
      </c>
      <c r="E129" s="7"/>
      <c r="F129" s="16">
        <v>129828</v>
      </c>
      <c r="G129" s="6"/>
    </row>
    <row r="130" spans="3:7" ht="15.75" customHeight="1" thickBot="1" x14ac:dyDescent="0.3">
      <c r="C130" s="11" t="s">
        <v>183</v>
      </c>
      <c r="D130" s="6"/>
      <c r="E130" s="7"/>
      <c r="F130" s="17"/>
      <c r="G130" s="6"/>
    </row>
    <row r="131" spans="3:7" ht="15.75" customHeight="1" thickBot="1" x14ac:dyDescent="0.3">
      <c r="C131" s="18" t="s">
        <v>104</v>
      </c>
      <c r="D131" s="7">
        <v>10.11</v>
      </c>
      <c r="E131" s="7" t="s">
        <v>358</v>
      </c>
      <c r="F131" s="20">
        <v>13638</v>
      </c>
      <c r="G131" s="6" t="s">
        <v>359</v>
      </c>
    </row>
    <row r="132" spans="3:7" ht="15.75" customHeight="1" thickBot="1" x14ac:dyDescent="0.3">
      <c r="C132" s="18" t="s">
        <v>97</v>
      </c>
      <c r="D132" s="7">
        <v>13.23</v>
      </c>
      <c r="E132" s="7" t="s">
        <v>360</v>
      </c>
      <c r="F132" s="20">
        <v>12756</v>
      </c>
      <c r="G132" s="6" t="s">
        <v>361</v>
      </c>
    </row>
    <row r="133" spans="3:7" ht="15.75" customHeight="1" thickBot="1" x14ac:dyDescent="0.3">
      <c r="C133" s="18" t="s">
        <v>105</v>
      </c>
      <c r="D133" s="7">
        <v>7.05</v>
      </c>
      <c r="E133" s="7" t="s">
        <v>362</v>
      </c>
      <c r="F133" s="20">
        <v>12181</v>
      </c>
      <c r="G133" s="6" t="s">
        <v>363</v>
      </c>
    </row>
    <row r="134" spans="3:7" ht="15.75" customHeight="1" thickBot="1" x14ac:dyDescent="0.3">
      <c r="C134" s="18" t="s">
        <v>98</v>
      </c>
      <c r="D134" s="21">
        <v>10.91</v>
      </c>
      <c r="E134" s="7" t="s">
        <v>364</v>
      </c>
      <c r="F134" s="20">
        <v>14249</v>
      </c>
      <c r="G134" s="6" t="s">
        <v>365</v>
      </c>
    </row>
    <row r="135" spans="3:7" ht="15.75" customHeight="1" thickBot="1" x14ac:dyDescent="0.3">
      <c r="C135" s="18" t="s">
        <v>99</v>
      </c>
      <c r="D135" s="21">
        <v>9.06</v>
      </c>
      <c r="E135" s="7" t="s">
        <v>366</v>
      </c>
      <c r="F135" s="20">
        <v>10591</v>
      </c>
      <c r="G135" s="6" t="s">
        <v>367</v>
      </c>
    </row>
    <row r="136" spans="3:7" ht="15.75" customHeight="1" thickBot="1" x14ac:dyDescent="0.3">
      <c r="C136" s="18" t="s">
        <v>102</v>
      </c>
      <c r="D136" s="21">
        <v>11.02</v>
      </c>
      <c r="E136" s="7" t="s">
        <v>368</v>
      </c>
      <c r="F136" s="20">
        <v>11072</v>
      </c>
      <c r="G136" s="6" t="s">
        <v>369</v>
      </c>
    </row>
    <row r="137" spans="3:7" ht="15.75" customHeight="1" thickBot="1" x14ac:dyDescent="0.3">
      <c r="C137" s="18" t="s">
        <v>103</v>
      </c>
      <c r="D137" s="21">
        <v>11.42</v>
      </c>
      <c r="E137" s="7" t="s">
        <v>370</v>
      </c>
      <c r="F137" s="20">
        <v>11193</v>
      </c>
      <c r="G137" s="6" t="s">
        <v>371</v>
      </c>
    </row>
    <row r="138" spans="3:7" ht="15.75" customHeight="1" thickBot="1" x14ac:dyDescent="0.3">
      <c r="C138" s="18" t="s">
        <v>101</v>
      </c>
      <c r="D138" s="21">
        <v>5.2</v>
      </c>
      <c r="E138" s="7" t="s">
        <v>372</v>
      </c>
      <c r="F138" s="20">
        <v>4695</v>
      </c>
      <c r="G138" s="6" t="s">
        <v>373</v>
      </c>
    </row>
    <row r="139" spans="3:7" ht="15.75" customHeight="1" thickBot="1" x14ac:dyDescent="0.3">
      <c r="C139" s="18" t="s">
        <v>96</v>
      </c>
      <c r="D139" s="21">
        <v>4.3600000000000003</v>
      </c>
      <c r="E139" s="7" t="s">
        <v>374</v>
      </c>
      <c r="F139" s="20">
        <v>6731</v>
      </c>
      <c r="G139" s="6" t="s">
        <v>375</v>
      </c>
    </row>
    <row r="140" spans="3:7" ht="15.75" customHeight="1" thickBot="1" x14ac:dyDescent="0.3">
      <c r="C140" s="18" t="s">
        <v>106</v>
      </c>
      <c r="D140" s="21">
        <v>10.16</v>
      </c>
      <c r="E140" s="7" t="s">
        <v>146</v>
      </c>
      <c r="F140" s="20">
        <v>12787</v>
      </c>
      <c r="G140" s="6" t="s">
        <v>376</v>
      </c>
    </row>
    <row r="141" spans="3:7" ht="15.75" customHeight="1" thickBot="1" x14ac:dyDescent="0.3">
      <c r="C141" s="18" t="s">
        <v>100</v>
      </c>
      <c r="D141" s="21">
        <v>6.29</v>
      </c>
      <c r="E141" s="7" t="s">
        <v>282</v>
      </c>
      <c r="F141" s="20">
        <v>7592</v>
      </c>
      <c r="G141" s="6" t="s">
        <v>377</v>
      </c>
    </row>
    <row r="142" spans="3:7" ht="15.75" customHeight="1" thickBot="1" x14ac:dyDescent="0.3">
      <c r="C142" s="11" t="s">
        <v>288</v>
      </c>
      <c r="D142" s="6"/>
      <c r="E142" s="7"/>
      <c r="F142" s="17"/>
      <c r="G142" s="6"/>
    </row>
    <row r="143" spans="3:7" ht="15.75" customHeight="1" thickBot="1" x14ac:dyDescent="0.3">
      <c r="C143" s="18" t="s">
        <v>95</v>
      </c>
      <c r="D143" s="7">
        <v>7.1</v>
      </c>
      <c r="E143" s="7" t="s">
        <v>378</v>
      </c>
      <c r="F143" s="8">
        <v>12343</v>
      </c>
      <c r="G143" s="6" t="s">
        <v>379</v>
      </c>
    </row>
    <row r="144" spans="3:7" ht="15.75" customHeight="1" thickBot="1" x14ac:dyDescent="0.3">
      <c r="C144" s="19" t="s">
        <v>380</v>
      </c>
      <c r="D144" s="22">
        <v>822.71</v>
      </c>
      <c r="E144" s="23"/>
      <c r="F144" s="24">
        <v>1561515</v>
      </c>
      <c r="G144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2025-05-04T09:10:24Z</cp:lastPrinted>
  <dcterms:created xsi:type="dcterms:W3CDTF">2025-04-26T07:54:50Z</dcterms:created>
  <dcterms:modified xsi:type="dcterms:W3CDTF">2025-05-12T13:15:07Z</dcterms:modified>
</cp:coreProperties>
</file>